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E36A3A2-8BB2-452D-B139-AF56EA170758}" xr6:coauthVersionLast="47" xr6:coauthVersionMax="47" xr10:uidLastSave="{00000000-0000-0000-0000-000000000000}"/>
  <bookViews>
    <workbookView xWindow="45" yWindow="0" windowWidth="23955" windowHeight="12900" xr2:uid="{7BECADA4-7AC4-47E2-A77D-80E93161492E}"/>
  </bookViews>
  <sheets>
    <sheet name="24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'24.06.2026'!$A$3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2" i="1" l="1"/>
  <c r="CD27" i="1"/>
  <c r="CD19" i="1"/>
  <c r="CD16" i="1"/>
  <c r="A31" i="1"/>
  <c r="C31" i="1"/>
  <c r="A30" i="1"/>
  <c r="C30" i="1"/>
  <c r="A29" i="1"/>
  <c r="C29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<sst xmlns="http://schemas.openxmlformats.org/spreadsheetml/2006/main" count="175" uniqueCount="151">
  <si>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</si>
  <si>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</si>
  <si>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</si>
  <si>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</si>
  <si>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</si>
  <si>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</si>
  <si>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</si>
  <si>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</si>
  <si>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</si>
  <si>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</si>
  <si>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</si>
  <si>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</si>
  <si>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</si>
  <si>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</si>
  <si>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</si>
  <si>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</si>
  <si>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</si>
  <si>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</si>
  <si>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</si>
  <si>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</si>
  <si>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</si>
  <si>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</si>
  <si>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</si>
  <si>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</si>
  <si>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</si>
  <si>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</si>
  <si>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</si>
  <si>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</si>
  <si>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</si>
  <si>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</si>
  <si>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</si>
  <si>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</si>
  <si>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</si>
  <si>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</si>
  <si>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</si>
  <si>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</si>
  <si>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</si>
  <si>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</si>
  <si>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</si>
  <si>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</si>
  <si>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</si>
  <si>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</si>
  <si>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</si>
  <si>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</si>
  <si>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</si>
  <si>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</si>
  <si>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</si>
  <si>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</si>
  <si>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</si>
  <si>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</si>
  <si>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</si>
  <si>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</si>
  <si>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</si>
  <si>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</si>
  <si>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</si>
  <si>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</si>
  <si>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</si>
  <si>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</si>
  <si>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</si>
  <si>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</si>
  <si>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</si>
  <si>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</si>
  <si>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</si>
  <si>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</si>
  <si>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</si>
  <si>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</si>
  <si>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</si>
  <si>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</si>
  <si>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</si>
  <si>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</si>
  <si>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</si>
  <si>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</si>
  <si>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</si>
  <si>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</si>
  <si>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</si>
  <si>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</si>
  <si>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</si>
  <si>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</si>
  <si>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</si>
  <si>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</si>
  <si>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</si>
  <si>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</si>
  <si>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</si>
  <si>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</si>
  <si>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</si>
  <si>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</si>
  <si>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</si>
  <si>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</si>
  <si>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</si>
  <si>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</si>
  <si>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</si>
  <si>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Омлет запеченный или паровой</t>
  </si>
  <si>
    <t>Какао с молоком</t>
  </si>
  <si>
    <t>Батон</t>
  </si>
  <si>
    <t>Масло сливочное</t>
  </si>
  <si>
    <t>Сыр (порциями)</t>
  </si>
  <si>
    <t>Итого за 'Завтрак'</t>
  </si>
  <si>
    <t>10:00</t>
  </si>
  <si>
    <t>Йогурт питьевой</t>
  </si>
  <si>
    <t>Итого за '10:00'</t>
  </si>
  <si>
    <t>Обед</t>
  </si>
  <si>
    <t>Салат из отварного картофеля, кукурузы и репчатого лука с растительным маслом</t>
  </si>
  <si>
    <t>Суп-лапша на курином бульоне</t>
  </si>
  <si>
    <t>Рагу из мяса кур</t>
  </si>
  <si>
    <t>Кисель</t>
  </si>
  <si>
    <t>Хлеб пшеничный</t>
  </si>
  <si>
    <t>Хлеб ржаной</t>
  </si>
  <si>
    <t>Итого за 'Обед'</t>
  </si>
  <si>
    <t>Полдник</t>
  </si>
  <si>
    <t>Коржик молочный</t>
  </si>
  <si>
    <t>Чай с молоком</t>
  </si>
  <si>
    <t>Апельсины</t>
  </si>
  <si>
    <t>Итого за 'Полдник'</t>
  </si>
  <si>
    <t>Итого за день</t>
  </si>
  <si>
    <t>24.06.2026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</si>
  <si>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</si>
  <si>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</si>
  <si>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</si>
  <si>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</si>
  <si>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</si>
  <si>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</si>
  <si>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</si>
  <si>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</si>
  <si>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</si>
  <si>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</si>
  <si>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</si>
  <si>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</si>
  <si>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</si>
  <si>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</si>
  <si>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</si>
  <si>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</si>
  <si>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</si>
  <si>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</si>
  <si>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</si>
  <si>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</si>
  <si>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</si>
  <si>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</si>
  <si>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</si>
  <si>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</si>
  <si>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</si>
  <si>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</si>
  <si>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</si>
  <si>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</si>
  <si>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</si>
  <si>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</si>
  <si>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2/6</t>
  </si>
  <si>
    <t>36/10</t>
  </si>
  <si>
    <t>4/13</t>
  </si>
  <si>
    <t>19/12</t>
  </si>
  <si>
    <t>30/10</t>
  </si>
  <si>
    <t>День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</si>
</sst>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474776FC-BC47-419C-ACCD-3C9A65E282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E9D5-23FE-4B7B-A8FA-38B2AA3E03EB}">
  <sheetPr codeName="Лист1">
    <pageSetUpPr fitToPage="1"/>
  </sheetPr>
  <dimension ref="A2:CQ1846"/>
  <sheetViews>
    <sheetView tabSelected="1" topLeftCell="A16" workbookViewId="0">
      <selection activeCell="A34" sqref="A34:IV36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8.42578125" style="1" customWidth="1"/>
    <col min="10" max="16384" width="0" style="1" hidden="1"/>
  </cols>
  <sheetData>
    <row r="2" spans="1:95" ht="20.25" customHeight="1" x14ac:dyDescent="0.45">
      <c r="A2" s="20" t="s">
        <v>150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"2/6"</f>
        <v>2/6</v>
      </c>
      <c r="B11" s="27" t="s">
        <v>91</v>
      </c>
      <c r="C11" s="28" t="str">
        <f>"150,0"</f>
        <v>150,0</v>
      </c>
      <c r="D11" s="28">
        <v>14.59</v>
      </c>
      <c r="E11" s="28">
        <v>15.53</v>
      </c>
      <c r="F11" s="28">
        <v>15.9</v>
      </c>
      <c r="G11" s="28">
        <v>0</v>
      </c>
      <c r="H11" s="28">
        <v>2.54</v>
      </c>
      <c r="I11" s="28">
        <v>211.22885099999999</v>
      </c>
      <c r="J11" s="27">
        <v>6.67</v>
      </c>
      <c r="K11" s="27">
        <v>0.12</v>
      </c>
      <c r="L11" s="27">
        <v>0</v>
      </c>
      <c r="M11" s="27">
        <v>0</v>
      </c>
      <c r="N11" s="27">
        <v>2.54</v>
      </c>
      <c r="O11" s="27">
        <v>0</v>
      </c>
      <c r="P11" s="27">
        <v>0</v>
      </c>
      <c r="Q11" s="27">
        <v>0</v>
      </c>
      <c r="R11" s="27">
        <v>0</v>
      </c>
      <c r="S11" s="27">
        <v>0.04</v>
      </c>
      <c r="T11" s="27">
        <v>2.2400000000000002</v>
      </c>
      <c r="U11" s="27">
        <v>462.49</v>
      </c>
      <c r="V11" s="27">
        <v>193.04</v>
      </c>
      <c r="W11" s="27">
        <v>101.55</v>
      </c>
      <c r="X11" s="27">
        <v>16.91</v>
      </c>
      <c r="Y11" s="27">
        <v>222.08</v>
      </c>
      <c r="Z11" s="27">
        <v>2.5099999999999998</v>
      </c>
      <c r="AA11" s="27">
        <v>186.3</v>
      </c>
      <c r="AB11" s="27">
        <v>69.900000000000006</v>
      </c>
      <c r="AC11" s="27">
        <v>325.2</v>
      </c>
      <c r="AD11" s="27">
        <v>0.73</v>
      </c>
      <c r="AE11" s="27">
        <v>7.0000000000000007E-2</v>
      </c>
      <c r="AF11" s="27">
        <v>0.45</v>
      </c>
      <c r="AG11" s="27">
        <v>0.22</v>
      </c>
      <c r="AH11" s="27">
        <v>4.3899999999999997</v>
      </c>
      <c r="AI11" s="27">
        <v>0.21</v>
      </c>
      <c r="AJ11" s="27">
        <v>0</v>
      </c>
      <c r="AK11" s="27">
        <v>65.28</v>
      </c>
      <c r="AL11" s="27">
        <v>64.45</v>
      </c>
      <c r="AM11" s="27">
        <v>1253.93</v>
      </c>
      <c r="AN11" s="27">
        <v>1043.22</v>
      </c>
      <c r="AO11" s="27">
        <v>477.91</v>
      </c>
      <c r="AP11" s="27">
        <v>697.8</v>
      </c>
      <c r="AQ11" s="27">
        <v>234.53</v>
      </c>
      <c r="AR11" s="27">
        <v>748.17</v>
      </c>
      <c r="AS11" s="27">
        <v>752.6</v>
      </c>
      <c r="AT11" s="27">
        <v>833.54</v>
      </c>
      <c r="AU11" s="27">
        <v>1302.48</v>
      </c>
      <c r="AV11" s="27">
        <v>361.28</v>
      </c>
      <c r="AW11" s="27">
        <v>441.1</v>
      </c>
      <c r="AX11" s="27">
        <v>1881.96</v>
      </c>
      <c r="AY11" s="27">
        <v>14.81</v>
      </c>
      <c r="AZ11" s="27">
        <v>421.14</v>
      </c>
      <c r="BA11" s="27">
        <v>984.02</v>
      </c>
      <c r="BB11" s="27">
        <v>576.79</v>
      </c>
      <c r="BC11" s="27">
        <v>320.42</v>
      </c>
      <c r="BD11" s="27">
        <v>0.12</v>
      </c>
      <c r="BE11" s="27">
        <v>0.06</v>
      </c>
      <c r="BF11" s="27">
        <v>0.03</v>
      </c>
      <c r="BG11" s="27">
        <v>7.0000000000000007E-2</v>
      </c>
      <c r="BH11" s="27">
        <v>0.08</v>
      </c>
      <c r="BI11" s="27">
        <v>0.37</v>
      </c>
      <c r="BJ11" s="27">
        <v>0</v>
      </c>
      <c r="BK11" s="27">
        <v>1.02</v>
      </c>
      <c r="BL11" s="27">
        <v>0</v>
      </c>
      <c r="BM11" s="27">
        <v>0.32</v>
      </c>
      <c r="BN11" s="27">
        <v>0</v>
      </c>
      <c r="BO11" s="27">
        <v>0</v>
      </c>
      <c r="BP11" s="27">
        <v>0</v>
      </c>
      <c r="BQ11" s="27">
        <v>7.0000000000000007E-2</v>
      </c>
      <c r="BR11" s="27">
        <v>0.11</v>
      </c>
      <c r="BS11" s="27">
        <v>0.83</v>
      </c>
      <c r="BT11" s="27">
        <v>0</v>
      </c>
      <c r="BU11" s="27">
        <v>0</v>
      </c>
      <c r="BV11" s="27">
        <v>0.05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121.14</v>
      </c>
      <c r="CE11" s="27">
        <v>197.95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0</v>
      </c>
      <c r="CQ11" s="27">
        <v>0.75</v>
      </c>
    </row>
    <row r="12" spans="1:95" s="27" customFormat="1" ht="15" x14ac:dyDescent="0.25">
      <c r="A12" s="27" t="str">
        <f>"36/10"</f>
        <v>36/10</v>
      </c>
      <c r="B12" s="27" t="s">
        <v>92</v>
      </c>
      <c r="C12" s="28" t="str">
        <f>"200,0"</f>
        <v>200,0</v>
      </c>
      <c r="D12" s="28">
        <v>3.64</v>
      </c>
      <c r="E12" s="28">
        <v>2.9</v>
      </c>
      <c r="F12" s="28">
        <v>3.34</v>
      </c>
      <c r="G12" s="28">
        <v>0.6</v>
      </c>
      <c r="H12" s="28">
        <v>24.1</v>
      </c>
      <c r="I12" s="28">
        <v>134.767248</v>
      </c>
      <c r="J12" s="27">
        <v>2.36</v>
      </c>
      <c r="K12" s="27">
        <v>0</v>
      </c>
      <c r="L12" s="27">
        <v>0</v>
      </c>
      <c r="M12" s="27">
        <v>0</v>
      </c>
      <c r="N12" s="27">
        <v>22.51</v>
      </c>
      <c r="O12" s="27">
        <v>0.3</v>
      </c>
      <c r="P12" s="27">
        <v>1.28</v>
      </c>
      <c r="Q12" s="27">
        <v>0</v>
      </c>
      <c r="R12" s="27">
        <v>0</v>
      </c>
      <c r="S12" s="27">
        <v>0.26</v>
      </c>
      <c r="T12" s="27">
        <v>0.97</v>
      </c>
      <c r="U12" s="27">
        <v>50.72</v>
      </c>
      <c r="V12" s="27">
        <v>182.12</v>
      </c>
      <c r="W12" s="27">
        <v>110.63</v>
      </c>
      <c r="X12" s="27">
        <v>26.97</v>
      </c>
      <c r="Y12" s="27">
        <v>101.09</v>
      </c>
      <c r="Z12" s="27">
        <v>0.9</v>
      </c>
      <c r="AA12" s="27">
        <v>12</v>
      </c>
      <c r="AB12" s="27">
        <v>8.64</v>
      </c>
      <c r="AC12" s="27">
        <v>22.12</v>
      </c>
      <c r="AD12" s="27">
        <v>0.01</v>
      </c>
      <c r="AE12" s="27">
        <v>0.03</v>
      </c>
      <c r="AF12" s="27">
        <v>0.13</v>
      </c>
      <c r="AG12" s="27">
        <v>0.14000000000000001</v>
      </c>
      <c r="AH12" s="27">
        <v>1.07</v>
      </c>
      <c r="AI12" s="27">
        <v>0.52</v>
      </c>
      <c r="AJ12" s="27">
        <v>0</v>
      </c>
      <c r="AK12" s="27">
        <v>153.22</v>
      </c>
      <c r="AL12" s="27">
        <v>151.34</v>
      </c>
      <c r="AM12" s="27">
        <v>259.44</v>
      </c>
      <c r="AN12" s="27">
        <v>208.68</v>
      </c>
      <c r="AO12" s="27">
        <v>69.56</v>
      </c>
      <c r="AP12" s="27">
        <v>122.2</v>
      </c>
      <c r="AQ12" s="27">
        <v>40.42</v>
      </c>
      <c r="AR12" s="27">
        <v>137.24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172.96</v>
      </c>
      <c r="BC12" s="27">
        <v>24.44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198.62</v>
      </c>
      <c r="CE12" s="27">
        <v>13.44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20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"-"</f>
        <v>-</v>
      </c>
      <c r="B14" s="27" t="s">
        <v>94</v>
      </c>
      <c r="C14" s="28" t="str">
        <f>"10,0"</f>
        <v>10,0</v>
      </c>
      <c r="D14" s="28">
        <v>0.08</v>
      </c>
      <c r="E14" s="28">
        <v>0.08</v>
      </c>
      <c r="F14" s="28">
        <v>7.25</v>
      </c>
      <c r="G14" s="28">
        <v>0</v>
      </c>
      <c r="H14" s="28">
        <v>0.13</v>
      </c>
      <c r="I14" s="28">
        <v>66.063999999999993</v>
      </c>
      <c r="J14" s="27">
        <v>4.71</v>
      </c>
      <c r="K14" s="27">
        <v>0.22</v>
      </c>
      <c r="L14" s="27">
        <v>0</v>
      </c>
      <c r="M14" s="27">
        <v>0</v>
      </c>
      <c r="N14" s="27">
        <v>0.13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0.14000000000000001</v>
      </c>
      <c r="U14" s="27">
        <v>1.5</v>
      </c>
      <c r="V14" s="27">
        <v>3</v>
      </c>
      <c r="W14" s="27">
        <v>2.4</v>
      </c>
      <c r="X14" s="27">
        <v>0</v>
      </c>
      <c r="Y14" s="27">
        <v>3</v>
      </c>
      <c r="Z14" s="27">
        <v>0.02</v>
      </c>
      <c r="AA14" s="27">
        <v>40</v>
      </c>
      <c r="AB14" s="27">
        <v>30</v>
      </c>
      <c r="AC14" s="27">
        <v>45</v>
      </c>
      <c r="AD14" s="27">
        <v>0.1</v>
      </c>
      <c r="AE14" s="27">
        <v>0</v>
      </c>
      <c r="AF14" s="27">
        <v>0.01</v>
      </c>
      <c r="AG14" s="27">
        <v>0.01</v>
      </c>
      <c r="AH14" s="27">
        <v>0.02</v>
      </c>
      <c r="AI14" s="27">
        <v>0</v>
      </c>
      <c r="AJ14" s="27">
        <v>0</v>
      </c>
      <c r="AK14" s="27">
        <v>4.2</v>
      </c>
      <c r="AL14" s="27">
        <v>4.0999999999999996</v>
      </c>
      <c r="AM14" s="27">
        <v>7.6</v>
      </c>
      <c r="AN14" s="27">
        <v>4.5</v>
      </c>
      <c r="AO14" s="27">
        <v>1.7</v>
      </c>
      <c r="AP14" s="27">
        <v>4.7</v>
      </c>
      <c r="AQ14" s="27">
        <v>4.3</v>
      </c>
      <c r="AR14" s="27">
        <v>4.2</v>
      </c>
      <c r="AS14" s="27">
        <v>3.6</v>
      </c>
      <c r="AT14" s="27">
        <v>2.6</v>
      </c>
      <c r="AU14" s="27">
        <v>5.7</v>
      </c>
      <c r="AV14" s="27">
        <v>3.5</v>
      </c>
      <c r="AW14" s="27">
        <v>2.4</v>
      </c>
      <c r="AX14" s="27">
        <v>14.2</v>
      </c>
      <c r="AY14" s="27">
        <v>0</v>
      </c>
      <c r="AZ14" s="27">
        <v>4.8</v>
      </c>
      <c r="BA14" s="27">
        <v>5.4</v>
      </c>
      <c r="BB14" s="27">
        <v>4.2</v>
      </c>
      <c r="BC14" s="27">
        <v>1</v>
      </c>
      <c r="BD14" s="27">
        <v>0.27</v>
      </c>
      <c r="BE14" s="27">
        <v>0.12</v>
      </c>
      <c r="BF14" s="27">
        <v>7.0000000000000007E-2</v>
      </c>
      <c r="BG14" s="27">
        <v>0.15</v>
      </c>
      <c r="BH14" s="27">
        <v>0.17</v>
      </c>
      <c r="BI14" s="27">
        <v>0.79</v>
      </c>
      <c r="BJ14" s="27">
        <v>0</v>
      </c>
      <c r="BK14" s="27">
        <v>2.21</v>
      </c>
      <c r="BL14" s="27">
        <v>0</v>
      </c>
      <c r="BM14" s="27">
        <v>0.68</v>
      </c>
      <c r="BN14" s="27">
        <v>0</v>
      </c>
      <c r="BO14" s="27">
        <v>0</v>
      </c>
      <c r="BP14" s="27">
        <v>0</v>
      </c>
      <c r="BQ14" s="27">
        <v>0.15</v>
      </c>
      <c r="BR14" s="27">
        <v>0.23</v>
      </c>
      <c r="BS14" s="27">
        <v>1.8</v>
      </c>
      <c r="BT14" s="27">
        <v>0</v>
      </c>
      <c r="BU14" s="27">
        <v>0</v>
      </c>
      <c r="BV14" s="27">
        <v>0.09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2.5</v>
      </c>
      <c r="CE14" s="27">
        <v>45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2.63</v>
      </c>
      <c r="E15" s="26">
        <v>2.63</v>
      </c>
      <c r="F15" s="26">
        <v>2.66</v>
      </c>
      <c r="G15" s="26">
        <v>0</v>
      </c>
      <c r="H15" s="26">
        <v>0</v>
      </c>
      <c r="I15" s="26">
        <v>35.06</v>
      </c>
      <c r="J15" s="25">
        <v>1.53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0.2</v>
      </c>
      <c r="T15" s="25">
        <v>0.43</v>
      </c>
      <c r="U15" s="25">
        <v>110</v>
      </c>
      <c r="V15" s="25">
        <v>10</v>
      </c>
      <c r="W15" s="25">
        <v>100</v>
      </c>
      <c r="X15" s="25">
        <v>5.5</v>
      </c>
      <c r="Y15" s="25">
        <v>60</v>
      </c>
      <c r="Z15" s="25">
        <v>7.0000000000000007E-2</v>
      </c>
      <c r="AA15" s="25">
        <v>21</v>
      </c>
      <c r="AB15" s="25">
        <v>17</v>
      </c>
      <c r="AC15" s="25">
        <v>23.8</v>
      </c>
      <c r="AD15" s="25">
        <v>0.04</v>
      </c>
      <c r="AE15" s="25">
        <v>0</v>
      </c>
      <c r="AF15" s="25">
        <v>0.04</v>
      </c>
      <c r="AG15" s="25">
        <v>0.02</v>
      </c>
      <c r="AH15" s="25">
        <v>0.68</v>
      </c>
      <c r="AI15" s="25">
        <v>7.0000000000000007E-2</v>
      </c>
      <c r="AJ15" s="25">
        <v>0</v>
      </c>
      <c r="AK15" s="25">
        <v>157</v>
      </c>
      <c r="AL15" s="25">
        <v>117</v>
      </c>
      <c r="AM15" s="25">
        <v>230</v>
      </c>
      <c r="AN15" s="25">
        <v>158</v>
      </c>
      <c r="AO15" s="25">
        <v>56</v>
      </c>
      <c r="AP15" s="25">
        <v>95</v>
      </c>
      <c r="AQ15" s="25">
        <v>70</v>
      </c>
      <c r="AR15" s="25">
        <v>134</v>
      </c>
      <c r="AS15" s="25">
        <v>76</v>
      </c>
      <c r="AT15" s="25">
        <v>87</v>
      </c>
      <c r="AU15" s="25">
        <v>156</v>
      </c>
      <c r="AV15" s="25">
        <v>70</v>
      </c>
      <c r="AW15" s="25">
        <v>51</v>
      </c>
      <c r="AX15" s="25">
        <v>517</v>
      </c>
      <c r="AY15" s="25">
        <v>0</v>
      </c>
      <c r="AZ15" s="25">
        <v>273</v>
      </c>
      <c r="BA15" s="25">
        <v>129</v>
      </c>
      <c r="BB15" s="25">
        <v>139</v>
      </c>
      <c r="BC15" s="25">
        <v>21.5</v>
      </c>
      <c r="BD15" s="25">
        <v>0</v>
      </c>
      <c r="BE15" s="25">
        <v>0.01</v>
      </c>
      <c r="BF15" s="25">
        <v>0.04</v>
      </c>
      <c r="BG15" s="25">
        <v>0.11</v>
      </c>
      <c r="BH15" s="25">
        <v>0.13</v>
      </c>
      <c r="BI15" s="25">
        <v>0.33</v>
      </c>
      <c r="BJ15" s="25">
        <v>0.04</v>
      </c>
      <c r="BK15" s="25">
        <v>0.7</v>
      </c>
      <c r="BL15" s="25">
        <v>0.01</v>
      </c>
      <c r="BM15" s="25">
        <v>0.16</v>
      </c>
      <c r="BN15" s="25">
        <v>0.01</v>
      </c>
      <c r="BO15" s="25">
        <v>0</v>
      </c>
      <c r="BP15" s="25">
        <v>0</v>
      </c>
      <c r="BQ15" s="25">
        <v>0.05</v>
      </c>
      <c r="BR15" s="25">
        <v>7.0000000000000007E-2</v>
      </c>
      <c r="BS15" s="25">
        <v>0.52</v>
      </c>
      <c r="BT15" s="25">
        <v>0</v>
      </c>
      <c r="BU15" s="25">
        <v>0</v>
      </c>
      <c r="BV15" s="25">
        <v>7.0000000000000007E-2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4.08</v>
      </c>
      <c r="CE15" s="25">
        <v>23.83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23.25</v>
      </c>
      <c r="E16" s="30">
        <v>21.14</v>
      </c>
      <c r="F16" s="30">
        <v>30.05</v>
      </c>
      <c r="G16" s="30">
        <v>1.5</v>
      </c>
      <c r="H16" s="30">
        <v>42.76</v>
      </c>
      <c r="I16" s="30">
        <v>527.98</v>
      </c>
      <c r="J16" s="29">
        <v>15.42</v>
      </c>
      <c r="K16" s="29">
        <v>0.34</v>
      </c>
      <c r="L16" s="29">
        <v>0</v>
      </c>
      <c r="M16" s="29">
        <v>0</v>
      </c>
      <c r="N16" s="29">
        <v>26.18</v>
      </c>
      <c r="O16" s="29">
        <v>14.34</v>
      </c>
      <c r="P16" s="29">
        <v>2.2400000000000002</v>
      </c>
      <c r="Q16" s="29">
        <v>0</v>
      </c>
      <c r="R16" s="29">
        <v>0</v>
      </c>
      <c r="S16" s="29">
        <v>0.59</v>
      </c>
      <c r="T16" s="29">
        <v>4.26</v>
      </c>
      <c r="U16" s="29">
        <v>753.41</v>
      </c>
      <c r="V16" s="29">
        <v>427.47</v>
      </c>
      <c r="W16" s="29">
        <v>321.18</v>
      </c>
      <c r="X16" s="29">
        <v>59.28</v>
      </c>
      <c r="Y16" s="29">
        <v>411.67</v>
      </c>
      <c r="Z16" s="29">
        <v>4.1100000000000003</v>
      </c>
      <c r="AA16" s="29">
        <v>259.3</v>
      </c>
      <c r="AB16" s="29">
        <v>125.54</v>
      </c>
      <c r="AC16" s="29">
        <v>416.12</v>
      </c>
      <c r="AD16" s="29">
        <v>1.39</v>
      </c>
      <c r="AE16" s="29">
        <v>0.15</v>
      </c>
      <c r="AF16" s="29">
        <v>0.64</v>
      </c>
      <c r="AG16" s="29">
        <v>0.86</v>
      </c>
      <c r="AH16" s="29">
        <v>7.06</v>
      </c>
      <c r="AI16" s="29">
        <v>0.8</v>
      </c>
      <c r="AJ16" s="29">
        <v>0</v>
      </c>
      <c r="AK16" s="29">
        <v>379.7</v>
      </c>
      <c r="AL16" s="29">
        <v>336.89</v>
      </c>
      <c r="AM16" s="29">
        <v>1928.27</v>
      </c>
      <c r="AN16" s="29">
        <v>1474.1</v>
      </c>
      <c r="AO16" s="29">
        <v>640.27</v>
      </c>
      <c r="AP16" s="29">
        <v>989.9</v>
      </c>
      <c r="AQ16" s="29">
        <v>375.65</v>
      </c>
      <c r="AR16" s="29">
        <v>1149.6099999999999</v>
      </c>
      <c r="AS16" s="29">
        <v>910.5</v>
      </c>
      <c r="AT16" s="29">
        <v>1032.04</v>
      </c>
      <c r="AU16" s="29">
        <v>1554.48</v>
      </c>
      <c r="AV16" s="29">
        <v>483.08</v>
      </c>
      <c r="AW16" s="29">
        <v>578.5</v>
      </c>
      <c r="AX16" s="29">
        <v>3110.66</v>
      </c>
      <c r="AY16" s="29">
        <v>14.81</v>
      </c>
      <c r="AZ16" s="29">
        <v>926.04</v>
      </c>
      <c r="BA16" s="29">
        <v>1217.72</v>
      </c>
      <c r="BB16" s="29">
        <v>959.55</v>
      </c>
      <c r="BC16" s="29">
        <v>419.26</v>
      </c>
      <c r="BD16" s="29">
        <v>0.39</v>
      </c>
      <c r="BE16" s="29">
        <v>0.19</v>
      </c>
      <c r="BF16" s="29">
        <v>0.14000000000000001</v>
      </c>
      <c r="BG16" s="29">
        <v>0.33</v>
      </c>
      <c r="BH16" s="29">
        <v>0.38</v>
      </c>
      <c r="BI16" s="29">
        <v>1.5</v>
      </c>
      <c r="BJ16" s="29">
        <v>0.04</v>
      </c>
      <c r="BK16" s="29">
        <v>4.0199999999999996</v>
      </c>
      <c r="BL16" s="29">
        <v>0.01</v>
      </c>
      <c r="BM16" s="29">
        <v>1.2</v>
      </c>
      <c r="BN16" s="29">
        <v>0.01</v>
      </c>
      <c r="BO16" s="29">
        <v>0</v>
      </c>
      <c r="BP16" s="29">
        <v>0</v>
      </c>
      <c r="BQ16" s="29">
        <v>0.27</v>
      </c>
      <c r="BR16" s="29">
        <v>0.41</v>
      </c>
      <c r="BS16" s="29">
        <v>3.5</v>
      </c>
      <c r="BT16" s="29">
        <v>0</v>
      </c>
      <c r="BU16" s="29">
        <v>0</v>
      </c>
      <c r="BV16" s="29">
        <v>0.47</v>
      </c>
      <c r="BW16" s="29">
        <v>0.02</v>
      </c>
      <c r="BX16" s="29">
        <v>0</v>
      </c>
      <c r="BY16" s="29">
        <v>0</v>
      </c>
      <c r="BZ16" s="29">
        <v>0</v>
      </c>
      <c r="CA16" s="29">
        <v>0</v>
      </c>
      <c r="CB16" s="29">
        <v>336.57</v>
      </c>
      <c r="CD16" s="29" t="e">
        <f>$I$16/#REF!*100</f>
        <v>#REF!</v>
      </c>
      <c r="CE16" s="29">
        <v>280.22000000000003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20</v>
      </c>
      <c r="CQ16" s="29">
        <v>0.75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5" customFormat="1" ht="15" x14ac:dyDescent="0.25">
      <c r="A18" s="25" t="str">
        <f>"-"</f>
        <v>-</v>
      </c>
      <c r="B18" s="25" t="s">
        <v>98</v>
      </c>
      <c r="C18" s="26" t="str">
        <f>"200,0"</f>
        <v>200,0</v>
      </c>
      <c r="D18" s="26">
        <v>5.8</v>
      </c>
      <c r="E18" s="26">
        <v>5.8</v>
      </c>
      <c r="F18" s="26">
        <v>6.4</v>
      </c>
      <c r="G18" s="26">
        <v>0</v>
      </c>
      <c r="H18" s="26">
        <v>8</v>
      </c>
      <c r="I18" s="26">
        <v>116.6</v>
      </c>
      <c r="J18" s="25">
        <v>4</v>
      </c>
      <c r="K18" s="25">
        <v>0</v>
      </c>
      <c r="L18" s="25">
        <v>0</v>
      </c>
      <c r="M18" s="25">
        <v>0</v>
      </c>
      <c r="N18" s="25">
        <v>8</v>
      </c>
      <c r="O18" s="25">
        <v>0</v>
      </c>
      <c r="P18" s="25">
        <v>0</v>
      </c>
      <c r="Q18" s="25">
        <v>0</v>
      </c>
      <c r="R18" s="25">
        <v>0</v>
      </c>
      <c r="S18" s="25">
        <v>1.8</v>
      </c>
      <c r="T18" s="25">
        <v>1.4</v>
      </c>
      <c r="U18" s="25">
        <v>100</v>
      </c>
      <c r="V18" s="25">
        <v>292</v>
      </c>
      <c r="W18" s="25">
        <v>240</v>
      </c>
      <c r="X18" s="25">
        <v>28</v>
      </c>
      <c r="Y18" s="25">
        <v>190</v>
      </c>
      <c r="Z18" s="25">
        <v>0.2</v>
      </c>
      <c r="AA18" s="25">
        <v>40</v>
      </c>
      <c r="AB18" s="25">
        <v>20</v>
      </c>
      <c r="AC18" s="25">
        <v>44</v>
      </c>
      <c r="AD18" s="25">
        <v>0</v>
      </c>
      <c r="AE18" s="25">
        <v>0.06</v>
      </c>
      <c r="AF18" s="25">
        <v>0.34</v>
      </c>
      <c r="AG18" s="25">
        <v>0.2</v>
      </c>
      <c r="AH18" s="25">
        <v>1.6</v>
      </c>
      <c r="AI18" s="25">
        <v>1.4</v>
      </c>
      <c r="AJ18" s="25">
        <v>0</v>
      </c>
      <c r="AK18" s="25">
        <v>0</v>
      </c>
      <c r="AL18" s="25">
        <v>0</v>
      </c>
      <c r="AM18" s="25">
        <v>554</v>
      </c>
      <c r="AN18" s="25">
        <v>480</v>
      </c>
      <c r="AO18" s="25">
        <v>142</v>
      </c>
      <c r="AP18" s="25">
        <v>220</v>
      </c>
      <c r="AQ18" s="25">
        <v>86</v>
      </c>
      <c r="AR18" s="25">
        <v>282</v>
      </c>
      <c r="AS18" s="25">
        <v>212</v>
      </c>
      <c r="AT18" s="25">
        <v>210</v>
      </c>
      <c r="AU18" s="25">
        <v>432</v>
      </c>
      <c r="AV18" s="25">
        <v>156</v>
      </c>
      <c r="AW18" s="25">
        <v>92</v>
      </c>
      <c r="AX18" s="25">
        <v>1012</v>
      </c>
      <c r="AY18" s="25">
        <v>0</v>
      </c>
      <c r="AZ18" s="25">
        <v>544</v>
      </c>
      <c r="BA18" s="25">
        <v>370</v>
      </c>
      <c r="BB18" s="25">
        <v>310</v>
      </c>
      <c r="BC18" s="25">
        <v>40</v>
      </c>
      <c r="BD18" s="25">
        <v>0.2</v>
      </c>
      <c r="BE18" s="25">
        <v>0.14000000000000001</v>
      </c>
      <c r="BF18" s="25">
        <v>0.08</v>
      </c>
      <c r="BG18" s="25">
        <v>0.16</v>
      </c>
      <c r="BH18" s="25">
        <v>0.18</v>
      </c>
      <c r="BI18" s="25">
        <v>0.9</v>
      </c>
      <c r="BJ18" s="25">
        <v>0.06</v>
      </c>
      <c r="BK18" s="25">
        <v>1.1200000000000001</v>
      </c>
      <c r="BL18" s="25">
        <v>0.04</v>
      </c>
      <c r="BM18" s="25">
        <v>0.62</v>
      </c>
      <c r="BN18" s="25">
        <v>0.08</v>
      </c>
      <c r="BO18" s="25">
        <v>0</v>
      </c>
      <c r="BP18" s="25">
        <v>0</v>
      </c>
      <c r="BQ18" s="25">
        <v>0.08</v>
      </c>
      <c r="BR18" s="25">
        <v>0.16</v>
      </c>
      <c r="BS18" s="25">
        <v>1.38</v>
      </c>
      <c r="BT18" s="25">
        <v>0.02</v>
      </c>
      <c r="BU18" s="25">
        <v>0</v>
      </c>
      <c r="BV18" s="25">
        <v>0.04</v>
      </c>
      <c r="BW18" s="25">
        <v>0.06</v>
      </c>
      <c r="BX18" s="25">
        <v>0.16</v>
      </c>
      <c r="BY18" s="25">
        <v>0</v>
      </c>
      <c r="BZ18" s="25">
        <v>0</v>
      </c>
      <c r="CA18" s="25">
        <v>0</v>
      </c>
      <c r="CB18" s="25">
        <v>176.6</v>
      </c>
      <c r="CE18" s="25">
        <v>43.33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</row>
    <row r="19" spans="1:95" s="29" customFormat="1" ht="14.25" x14ac:dyDescent="0.2">
      <c r="B19" s="29" t="s">
        <v>99</v>
      </c>
      <c r="C19" s="30"/>
      <c r="D19" s="30">
        <v>5.8</v>
      </c>
      <c r="E19" s="30">
        <v>5.8</v>
      </c>
      <c r="F19" s="30">
        <v>6.4</v>
      </c>
      <c r="G19" s="30">
        <v>0</v>
      </c>
      <c r="H19" s="30">
        <v>8</v>
      </c>
      <c r="I19" s="30">
        <v>116.6</v>
      </c>
      <c r="J19" s="29">
        <v>4</v>
      </c>
      <c r="K19" s="29">
        <v>0</v>
      </c>
      <c r="L19" s="29">
        <v>0</v>
      </c>
      <c r="M19" s="29">
        <v>0</v>
      </c>
      <c r="N19" s="29">
        <v>8</v>
      </c>
      <c r="O19" s="29">
        <v>0</v>
      </c>
      <c r="P19" s="29">
        <v>0</v>
      </c>
      <c r="Q19" s="29">
        <v>0</v>
      </c>
      <c r="R19" s="29">
        <v>0</v>
      </c>
      <c r="S19" s="29">
        <v>1.8</v>
      </c>
      <c r="T19" s="29">
        <v>1.4</v>
      </c>
      <c r="U19" s="29">
        <v>100</v>
      </c>
      <c r="V19" s="29">
        <v>292</v>
      </c>
      <c r="W19" s="29">
        <v>240</v>
      </c>
      <c r="X19" s="29">
        <v>28</v>
      </c>
      <c r="Y19" s="29">
        <v>190</v>
      </c>
      <c r="Z19" s="29">
        <v>0.2</v>
      </c>
      <c r="AA19" s="29">
        <v>40</v>
      </c>
      <c r="AB19" s="29">
        <v>20</v>
      </c>
      <c r="AC19" s="29">
        <v>44</v>
      </c>
      <c r="AD19" s="29">
        <v>0</v>
      </c>
      <c r="AE19" s="29">
        <v>0.06</v>
      </c>
      <c r="AF19" s="29">
        <v>0.34</v>
      </c>
      <c r="AG19" s="29">
        <v>0.2</v>
      </c>
      <c r="AH19" s="29">
        <v>1.6</v>
      </c>
      <c r="AI19" s="29">
        <v>1.4</v>
      </c>
      <c r="AJ19" s="29">
        <v>0</v>
      </c>
      <c r="AK19" s="29">
        <v>0</v>
      </c>
      <c r="AL19" s="29">
        <v>0</v>
      </c>
      <c r="AM19" s="29">
        <v>554</v>
      </c>
      <c r="AN19" s="29">
        <v>480</v>
      </c>
      <c r="AO19" s="29">
        <v>142</v>
      </c>
      <c r="AP19" s="29">
        <v>220</v>
      </c>
      <c r="AQ19" s="29">
        <v>86</v>
      </c>
      <c r="AR19" s="29">
        <v>282</v>
      </c>
      <c r="AS19" s="29">
        <v>212</v>
      </c>
      <c r="AT19" s="29">
        <v>210</v>
      </c>
      <c r="AU19" s="29">
        <v>432</v>
      </c>
      <c r="AV19" s="29">
        <v>156</v>
      </c>
      <c r="AW19" s="29">
        <v>92</v>
      </c>
      <c r="AX19" s="29">
        <v>1012</v>
      </c>
      <c r="AY19" s="29">
        <v>0</v>
      </c>
      <c r="AZ19" s="29">
        <v>544</v>
      </c>
      <c r="BA19" s="29">
        <v>370</v>
      </c>
      <c r="BB19" s="29">
        <v>310</v>
      </c>
      <c r="BC19" s="29">
        <v>40</v>
      </c>
      <c r="BD19" s="29">
        <v>0.2</v>
      </c>
      <c r="BE19" s="29">
        <v>0.14000000000000001</v>
      </c>
      <c r="BF19" s="29">
        <v>0.08</v>
      </c>
      <c r="BG19" s="29">
        <v>0.16</v>
      </c>
      <c r="BH19" s="29">
        <v>0.18</v>
      </c>
      <c r="BI19" s="29">
        <v>0.9</v>
      </c>
      <c r="BJ19" s="29">
        <v>0.06</v>
      </c>
      <c r="BK19" s="29">
        <v>1.1200000000000001</v>
      </c>
      <c r="BL19" s="29">
        <v>0.04</v>
      </c>
      <c r="BM19" s="29">
        <v>0.62</v>
      </c>
      <c r="BN19" s="29">
        <v>0.08</v>
      </c>
      <c r="BO19" s="29">
        <v>0</v>
      </c>
      <c r="BP19" s="29">
        <v>0</v>
      </c>
      <c r="BQ19" s="29">
        <v>0.08</v>
      </c>
      <c r="BR19" s="29">
        <v>0.16</v>
      </c>
      <c r="BS19" s="29">
        <v>1.38</v>
      </c>
      <c r="BT19" s="29">
        <v>0.02</v>
      </c>
      <c r="BU19" s="29">
        <v>0</v>
      </c>
      <c r="BV19" s="29">
        <v>0.04</v>
      </c>
      <c r="BW19" s="29">
        <v>0.06</v>
      </c>
      <c r="BX19" s="29">
        <v>0.16</v>
      </c>
      <c r="BY19" s="29">
        <v>0</v>
      </c>
      <c r="BZ19" s="29">
        <v>0</v>
      </c>
      <c r="CA19" s="29">
        <v>0</v>
      </c>
      <c r="CB19" s="29">
        <v>176.6</v>
      </c>
      <c r="CD19" s="29" t="e">
        <f>$I$19/#REF!*100</f>
        <v>#REF!</v>
      </c>
      <c r="CE19" s="29">
        <v>43.33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</row>
    <row r="20" spans="1:95" s="5" customFormat="1" ht="15" x14ac:dyDescent="0.25">
      <c r="B20" s="24" t="s">
        <v>100</v>
      </c>
      <c r="C20" s="11"/>
      <c r="D20" s="11"/>
      <c r="E20" s="11"/>
      <c r="F20" s="11"/>
      <c r="G20" s="11"/>
      <c r="H20" s="11"/>
      <c r="I20" s="11"/>
    </row>
    <row r="21" spans="1:95" s="27" customFormat="1" ht="15" x14ac:dyDescent="0.25">
      <c r="A21" s="27" t="str">
        <f>"44/1"</f>
        <v>44/1</v>
      </c>
      <c r="B21" s="27" t="s">
        <v>101</v>
      </c>
      <c r="C21" s="28" t="str">
        <f>"60,0"</f>
        <v>60,0</v>
      </c>
      <c r="D21" s="28">
        <v>1.08</v>
      </c>
      <c r="E21" s="28">
        <v>0</v>
      </c>
      <c r="F21" s="28">
        <v>3.73</v>
      </c>
      <c r="G21" s="28">
        <v>3.73</v>
      </c>
      <c r="H21" s="28">
        <v>7.89</v>
      </c>
      <c r="I21" s="28">
        <v>68.63488447200001</v>
      </c>
      <c r="J21" s="27">
        <v>0.48</v>
      </c>
      <c r="K21" s="27">
        <v>2.34</v>
      </c>
      <c r="L21" s="27">
        <v>0.48</v>
      </c>
      <c r="M21" s="27">
        <v>0</v>
      </c>
      <c r="N21" s="27">
        <v>1.22</v>
      </c>
      <c r="O21" s="27">
        <v>5.96</v>
      </c>
      <c r="P21" s="27">
        <v>0.71</v>
      </c>
      <c r="Q21" s="27">
        <v>0</v>
      </c>
      <c r="R21" s="27">
        <v>0</v>
      </c>
      <c r="S21" s="27">
        <v>0.08</v>
      </c>
      <c r="T21" s="27">
        <v>0.95</v>
      </c>
      <c r="U21" s="27">
        <v>115.23</v>
      </c>
      <c r="V21" s="27">
        <v>161.19999999999999</v>
      </c>
      <c r="W21" s="27">
        <v>6.22</v>
      </c>
      <c r="X21" s="27">
        <v>7.83</v>
      </c>
      <c r="Y21" s="27">
        <v>21.48</v>
      </c>
      <c r="Z21" s="27">
        <v>0.33</v>
      </c>
      <c r="AA21" s="27">
        <v>0</v>
      </c>
      <c r="AB21" s="27">
        <v>5.57</v>
      </c>
      <c r="AC21" s="27">
        <v>1</v>
      </c>
      <c r="AD21" s="27">
        <v>1.63</v>
      </c>
      <c r="AE21" s="27">
        <v>0.03</v>
      </c>
      <c r="AF21" s="27">
        <v>0.02</v>
      </c>
      <c r="AG21" s="27">
        <v>0.33</v>
      </c>
      <c r="AH21" s="27">
        <v>0.64</v>
      </c>
      <c r="AI21" s="27">
        <v>2.02</v>
      </c>
      <c r="AJ21" s="27">
        <v>0</v>
      </c>
      <c r="AK21" s="27">
        <v>0</v>
      </c>
      <c r="AL21" s="27">
        <v>0</v>
      </c>
      <c r="AM21" s="27">
        <v>15.56</v>
      </c>
      <c r="AN21" s="27">
        <v>18.670000000000002</v>
      </c>
      <c r="AO21" s="27">
        <v>3.11</v>
      </c>
      <c r="AP21" s="27">
        <v>12.45</v>
      </c>
      <c r="AQ21" s="27">
        <v>6.22</v>
      </c>
      <c r="AR21" s="27">
        <v>12.76</v>
      </c>
      <c r="AS21" s="27">
        <v>18.05</v>
      </c>
      <c r="AT21" s="27">
        <v>49.79</v>
      </c>
      <c r="AU21" s="27">
        <v>21.78</v>
      </c>
      <c r="AV21" s="27">
        <v>4.37</v>
      </c>
      <c r="AW21" s="27">
        <v>12.76</v>
      </c>
      <c r="AX21" s="27">
        <v>68.459999999999994</v>
      </c>
      <c r="AY21" s="27">
        <v>0</v>
      </c>
      <c r="AZ21" s="27">
        <v>9.34</v>
      </c>
      <c r="BA21" s="27">
        <v>8.4</v>
      </c>
      <c r="BB21" s="27">
        <v>9.34</v>
      </c>
      <c r="BC21" s="27">
        <v>4.05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0.24</v>
      </c>
      <c r="BL21" s="27">
        <v>0</v>
      </c>
      <c r="BM21" s="27">
        <v>0.15</v>
      </c>
      <c r="BN21" s="27">
        <v>0.01</v>
      </c>
      <c r="BO21" s="27">
        <v>0.02</v>
      </c>
      <c r="BP21" s="27">
        <v>0</v>
      </c>
      <c r="BQ21" s="27">
        <v>0</v>
      </c>
      <c r="BR21" s="27">
        <v>0</v>
      </c>
      <c r="BS21" s="27">
        <v>0.89</v>
      </c>
      <c r="BT21" s="27">
        <v>0</v>
      </c>
      <c r="BU21" s="27">
        <v>0</v>
      </c>
      <c r="BV21" s="27">
        <v>2.11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47.08</v>
      </c>
      <c r="CE21" s="27">
        <v>0.93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0.3</v>
      </c>
    </row>
    <row r="22" spans="1:95" s="27" customFormat="1" ht="15" x14ac:dyDescent="0.25">
      <c r="A22" s="27" t="str">
        <f>"22/2"</f>
        <v>22/2</v>
      </c>
      <c r="B22" s="27" t="s">
        <v>102</v>
      </c>
      <c r="C22" s="28" t="str">
        <f>"200,0"</f>
        <v>200,0</v>
      </c>
      <c r="D22" s="28">
        <v>1.95</v>
      </c>
      <c r="E22" s="28">
        <v>0.03</v>
      </c>
      <c r="F22" s="28">
        <v>3.07</v>
      </c>
      <c r="G22" s="28">
        <v>0.22</v>
      </c>
      <c r="H22" s="28">
        <v>12.64</v>
      </c>
      <c r="I22" s="28">
        <v>84.93416959999999</v>
      </c>
      <c r="J22" s="27">
        <v>1.92</v>
      </c>
      <c r="K22" s="27">
        <v>0.09</v>
      </c>
      <c r="L22" s="27">
        <v>0</v>
      </c>
      <c r="M22" s="27">
        <v>0</v>
      </c>
      <c r="N22" s="27">
        <v>1.4</v>
      </c>
      <c r="O22" s="27">
        <v>10.31</v>
      </c>
      <c r="P22" s="27">
        <v>0.93</v>
      </c>
      <c r="Q22" s="27">
        <v>0</v>
      </c>
      <c r="R22" s="27">
        <v>0</v>
      </c>
      <c r="S22" s="27">
        <v>0.04</v>
      </c>
      <c r="T22" s="27">
        <v>1.08</v>
      </c>
      <c r="U22" s="27">
        <v>309.57</v>
      </c>
      <c r="V22" s="27">
        <v>47.67</v>
      </c>
      <c r="W22" s="27">
        <v>10.76</v>
      </c>
      <c r="X22" s="27">
        <v>6.34</v>
      </c>
      <c r="Y22" s="27">
        <v>22.16</v>
      </c>
      <c r="Z22" s="27">
        <v>0.38</v>
      </c>
      <c r="AA22" s="27">
        <v>16</v>
      </c>
      <c r="AB22" s="27">
        <v>874.8</v>
      </c>
      <c r="AC22" s="27">
        <v>178</v>
      </c>
      <c r="AD22" s="27">
        <v>0.32</v>
      </c>
      <c r="AE22" s="27">
        <v>0.03</v>
      </c>
      <c r="AF22" s="27">
        <v>0.02</v>
      </c>
      <c r="AG22" s="27">
        <v>0.25</v>
      </c>
      <c r="AH22" s="27">
        <v>0.59</v>
      </c>
      <c r="AI22" s="27">
        <v>0.42</v>
      </c>
      <c r="AJ22" s="27">
        <v>0</v>
      </c>
      <c r="AK22" s="27">
        <v>1.65</v>
      </c>
      <c r="AL22" s="27">
        <v>1.61</v>
      </c>
      <c r="AM22" s="27">
        <v>134.22</v>
      </c>
      <c r="AN22" s="27">
        <v>44.42</v>
      </c>
      <c r="AO22" s="27">
        <v>25.68</v>
      </c>
      <c r="AP22" s="27">
        <v>53.59</v>
      </c>
      <c r="AQ22" s="27">
        <v>18.149999999999999</v>
      </c>
      <c r="AR22" s="27">
        <v>83.42</v>
      </c>
      <c r="AS22" s="27">
        <v>57.55</v>
      </c>
      <c r="AT22" s="27">
        <v>67.59</v>
      </c>
      <c r="AU22" s="27">
        <v>66.760000000000005</v>
      </c>
      <c r="AV22" s="27">
        <v>34.159999999999997</v>
      </c>
      <c r="AW22" s="27">
        <v>58.72</v>
      </c>
      <c r="AX22" s="27">
        <v>512.28</v>
      </c>
      <c r="AY22" s="27">
        <v>0</v>
      </c>
      <c r="AZ22" s="27">
        <v>158.06</v>
      </c>
      <c r="BA22" s="27">
        <v>84.05</v>
      </c>
      <c r="BB22" s="27">
        <v>42.73</v>
      </c>
      <c r="BC22" s="27">
        <v>33.01</v>
      </c>
      <c r="BD22" s="27">
        <v>0.11</v>
      </c>
      <c r="BE22" s="27">
        <v>0.05</v>
      </c>
      <c r="BF22" s="27">
        <v>0.03</v>
      </c>
      <c r="BG22" s="27">
        <v>0.06</v>
      </c>
      <c r="BH22" s="27">
        <v>7.0000000000000007E-2</v>
      </c>
      <c r="BI22" s="27">
        <v>0.31</v>
      </c>
      <c r="BJ22" s="27">
        <v>0</v>
      </c>
      <c r="BK22" s="27">
        <v>0.9</v>
      </c>
      <c r="BL22" s="27">
        <v>0</v>
      </c>
      <c r="BM22" s="27">
        <v>0.27</v>
      </c>
      <c r="BN22" s="27">
        <v>0</v>
      </c>
      <c r="BO22" s="27">
        <v>0</v>
      </c>
      <c r="BP22" s="27">
        <v>0</v>
      </c>
      <c r="BQ22" s="27">
        <v>0.06</v>
      </c>
      <c r="BR22" s="27">
        <v>0.09</v>
      </c>
      <c r="BS22" s="27">
        <v>0.71</v>
      </c>
      <c r="BT22" s="27">
        <v>0</v>
      </c>
      <c r="BU22" s="27">
        <v>0</v>
      </c>
      <c r="BV22" s="27">
        <v>0.1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15.63</v>
      </c>
      <c r="CE22" s="27">
        <v>161.80000000000001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0.8</v>
      </c>
    </row>
    <row r="23" spans="1:95" s="27" customFormat="1" ht="15" x14ac:dyDescent="0.25">
      <c r="A23" s="27" t="str">
        <f>"3/9"</f>
        <v>3/9</v>
      </c>
      <c r="B23" s="27" t="s">
        <v>103</v>
      </c>
      <c r="C23" s="28" t="str">
        <f>"200,0"</f>
        <v>200,0</v>
      </c>
      <c r="D23" s="28">
        <v>19.760000000000002</v>
      </c>
      <c r="E23" s="28">
        <v>18.079999999999998</v>
      </c>
      <c r="F23" s="28">
        <v>21.81</v>
      </c>
      <c r="G23" s="28">
        <v>10.57</v>
      </c>
      <c r="H23" s="28">
        <v>21.33</v>
      </c>
      <c r="I23" s="28">
        <v>358.32215904000003</v>
      </c>
      <c r="J23" s="27">
        <v>6.38</v>
      </c>
      <c r="K23" s="27">
        <v>7.28</v>
      </c>
      <c r="L23" s="27">
        <v>0</v>
      </c>
      <c r="M23" s="27">
        <v>0</v>
      </c>
      <c r="N23" s="27">
        <v>3.04</v>
      </c>
      <c r="O23" s="27">
        <v>16.170000000000002</v>
      </c>
      <c r="P23" s="27">
        <v>2.12</v>
      </c>
      <c r="Q23" s="27">
        <v>0</v>
      </c>
      <c r="R23" s="27">
        <v>0</v>
      </c>
      <c r="S23" s="27">
        <v>0.31</v>
      </c>
      <c r="T23" s="27">
        <v>3.47</v>
      </c>
      <c r="U23" s="27">
        <v>685.98</v>
      </c>
      <c r="V23" s="27">
        <v>654.69000000000005</v>
      </c>
      <c r="W23" s="27">
        <v>33.369999999999997</v>
      </c>
      <c r="X23" s="27">
        <v>41</v>
      </c>
      <c r="Y23" s="27">
        <v>199</v>
      </c>
      <c r="Z23" s="27">
        <v>2.2000000000000002</v>
      </c>
      <c r="AA23" s="27">
        <v>27.82</v>
      </c>
      <c r="AB23" s="27">
        <v>1456.61</v>
      </c>
      <c r="AC23" s="27">
        <v>434.94</v>
      </c>
      <c r="AD23" s="27">
        <v>5.74</v>
      </c>
      <c r="AE23" s="27">
        <v>0.13</v>
      </c>
      <c r="AF23" s="27">
        <v>0.18</v>
      </c>
      <c r="AG23" s="27">
        <v>6.96</v>
      </c>
      <c r="AH23" s="27">
        <v>16.23</v>
      </c>
      <c r="AI23" s="27">
        <v>5.69</v>
      </c>
      <c r="AJ23" s="27">
        <v>0</v>
      </c>
      <c r="AK23" s="27">
        <v>0</v>
      </c>
      <c r="AL23" s="27">
        <v>0</v>
      </c>
      <c r="AM23" s="27">
        <v>82.82</v>
      </c>
      <c r="AN23" s="27">
        <v>75.41</v>
      </c>
      <c r="AO23" s="27">
        <v>16.350000000000001</v>
      </c>
      <c r="AP23" s="27">
        <v>55.7</v>
      </c>
      <c r="AQ23" s="27">
        <v>24.88</v>
      </c>
      <c r="AR23" s="27">
        <v>62.25</v>
      </c>
      <c r="AS23" s="27">
        <v>77.38</v>
      </c>
      <c r="AT23" s="27">
        <v>183.3</v>
      </c>
      <c r="AU23" s="27">
        <v>104.13</v>
      </c>
      <c r="AV23" s="27">
        <v>22.71</v>
      </c>
      <c r="AW23" s="27">
        <v>57.41</v>
      </c>
      <c r="AX23" s="27">
        <v>357.09</v>
      </c>
      <c r="AY23" s="27">
        <v>0</v>
      </c>
      <c r="AZ23" s="27">
        <v>64.91</v>
      </c>
      <c r="BA23" s="27">
        <v>48.17</v>
      </c>
      <c r="BB23" s="27">
        <v>41.3</v>
      </c>
      <c r="BC23" s="27">
        <v>21.34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0.62</v>
      </c>
      <c r="BL23" s="27">
        <v>0</v>
      </c>
      <c r="BM23" s="27">
        <v>0.38</v>
      </c>
      <c r="BN23" s="27">
        <v>0.03</v>
      </c>
      <c r="BO23" s="27">
        <v>0.06</v>
      </c>
      <c r="BP23" s="27">
        <v>0</v>
      </c>
      <c r="BQ23" s="27">
        <v>0</v>
      </c>
      <c r="BR23" s="27">
        <v>0</v>
      </c>
      <c r="BS23" s="27">
        <v>2.25</v>
      </c>
      <c r="BT23" s="27">
        <v>0</v>
      </c>
      <c r="BU23" s="27">
        <v>0</v>
      </c>
      <c r="BV23" s="27">
        <v>6.05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242.61</v>
      </c>
      <c r="CE23" s="27">
        <v>270.58999999999997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0</v>
      </c>
      <c r="CQ23" s="27">
        <v>1</v>
      </c>
    </row>
    <row r="24" spans="1:95" s="27" customFormat="1" ht="15" x14ac:dyDescent="0.25">
      <c r="A24" s="27" t="str">
        <f>"18/10"</f>
        <v>18/10</v>
      </c>
      <c r="B24" s="27" t="s">
        <v>104</v>
      </c>
      <c r="C24" s="28" t="str">
        <f>"200,0"</f>
        <v>200,0</v>
      </c>
      <c r="D24" s="28">
        <v>0.11</v>
      </c>
      <c r="E24" s="28">
        <v>0</v>
      </c>
      <c r="F24" s="28">
        <v>0.04</v>
      </c>
      <c r="G24" s="28">
        <v>0.04</v>
      </c>
      <c r="H24" s="28">
        <v>7.4</v>
      </c>
      <c r="I24" s="28">
        <v>31.213528</v>
      </c>
      <c r="J24" s="27">
        <v>0</v>
      </c>
      <c r="K24" s="27">
        <v>0</v>
      </c>
      <c r="L24" s="27">
        <v>0</v>
      </c>
      <c r="M24" s="27">
        <v>0</v>
      </c>
      <c r="N24" s="27">
        <v>0.8</v>
      </c>
      <c r="O24" s="27">
        <v>5.87</v>
      </c>
      <c r="P24" s="27">
        <v>0.73</v>
      </c>
      <c r="Q24" s="27">
        <v>0</v>
      </c>
      <c r="R24" s="27">
        <v>0</v>
      </c>
      <c r="S24" s="27">
        <v>0.62</v>
      </c>
      <c r="T24" s="27">
        <v>0.08</v>
      </c>
      <c r="U24" s="27">
        <v>0.67</v>
      </c>
      <c r="V24" s="27">
        <v>24.75</v>
      </c>
      <c r="W24" s="27">
        <v>5.82</v>
      </c>
      <c r="X24" s="27">
        <v>2.85</v>
      </c>
      <c r="Y24" s="27">
        <v>7.77</v>
      </c>
      <c r="Z24" s="27">
        <v>0.12</v>
      </c>
      <c r="AA24" s="27">
        <v>0</v>
      </c>
      <c r="AB24" s="27">
        <v>0</v>
      </c>
      <c r="AC24" s="27">
        <v>0</v>
      </c>
      <c r="AD24" s="27">
        <v>0.2</v>
      </c>
      <c r="AE24" s="27">
        <v>0</v>
      </c>
      <c r="AF24" s="27">
        <v>0</v>
      </c>
      <c r="AG24" s="27">
        <v>0.03</v>
      </c>
      <c r="AH24" s="27">
        <v>0.06</v>
      </c>
      <c r="AI24" s="27">
        <v>1.2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27">
        <v>0</v>
      </c>
      <c r="BT24" s="27">
        <v>0</v>
      </c>
      <c r="BU24" s="27">
        <v>0</v>
      </c>
      <c r="BV24" s="27">
        <v>0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205.38</v>
      </c>
      <c r="CE24" s="27">
        <v>0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</v>
      </c>
    </row>
    <row r="25" spans="1:95" s="27" customFormat="1" ht="15" x14ac:dyDescent="0.25">
      <c r="A25" s="27" t="str">
        <f>"-"</f>
        <v>-</v>
      </c>
      <c r="B25" s="27" t="s">
        <v>105</v>
      </c>
      <c r="C25" s="28" t="str">
        <f>"40,0"</f>
        <v>40,0</v>
      </c>
      <c r="D25" s="28">
        <v>2.64</v>
      </c>
      <c r="E25" s="28">
        <v>0</v>
      </c>
      <c r="F25" s="28">
        <v>0.26</v>
      </c>
      <c r="G25" s="28">
        <v>0.26</v>
      </c>
      <c r="H25" s="28">
        <v>18.760000000000002</v>
      </c>
      <c r="I25" s="28">
        <v>89.560399999999987</v>
      </c>
      <c r="J25" s="27">
        <v>0</v>
      </c>
      <c r="K25" s="27">
        <v>0</v>
      </c>
      <c r="L25" s="27">
        <v>0</v>
      </c>
      <c r="M25" s="27">
        <v>0</v>
      </c>
      <c r="N25" s="27">
        <v>0.44</v>
      </c>
      <c r="O25" s="27">
        <v>18.239999999999998</v>
      </c>
      <c r="P25" s="27">
        <v>0.08</v>
      </c>
      <c r="Q25" s="27">
        <v>0</v>
      </c>
      <c r="R25" s="27">
        <v>0</v>
      </c>
      <c r="S25" s="27">
        <v>0</v>
      </c>
      <c r="T25" s="27">
        <v>0.72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203.58</v>
      </c>
      <c r="AN25" s="27">
        <v>67.510000000000005</v>
      </c>
      <c r="AO25" s="27">
        <v>40.020000000000003</v>
      </c>
      <c r="AP25" s="27">
        <v>80.040000000000006</v>
      </c>
      <c r="AQ25" s="27">
        <v>30.28</v>
      </c>
      <c r="AR25" s="27">
        <v>144.77000000000001</v>
      </c>
      <c r="AS25" s="27">
        <v>89.78</v>
      </c>
      <c r="AT25" s="27">
        <v>125.28</v>
      </c>
      <c r="AU25" s="27">
        <v>103.36</v>
      </c>
      <c r="AV25" s="27">
        <v>54.29</v>
      </c>
      <c r="AW25" s="27">
        <v>96.05</v>
      </c>
      <c r="AX25" s="27">
        <v>803.18</v>
      </c>
      <c r="AY25" s="27">
        <v>0</v>
      </c>
      <c r="AZ25" s="27">
        <v>261.7</v>
      </c>
      <c r="BA25" s="27">
        <v>113.8</v>
      </c>
      <c r="BB25" s="27">
        <v>75.52</v>
      </c>
      <c r="BC25" s="27">
        <v>59.86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0.03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27">
        <v>0.03</v>
      </c>
      <c r="BT25" s="27">
        <v>0</v>
      </c>
      <c r="BU25" s="27">
        <v>0</v>
      </c>
      <c r="BV25" s="27">
        <v>0.11</v>
      </c>
      <c r="BW25" s="27">
        <v>0.01</v>
      </c>
      <c r="BX25" s="27">
        <v>0</v>
      </c>
      <c r="BY25" s="27">
        <v>0</v>
      </c>
      <c r="BZ25" s="27">
        <v>0</v>
      </c>
      <c r="CA25" s="27">
        <v>0</v>
      </c>
      <c r="CB25" s="27">
        <v>15.64</v>
      </c>
      <c r="CE25" s="27">
        <v>0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</v>
      </c>
    </row>
    <row r="26" spans="1:95" s="25" customFormat="1" ht="15" x14ac:dyDescent="0.25">
      <c r="A26" s="25" t="str">
        <f>"-"</f>
        <v>-</v>
      </c>
      <c r="B26" s="25" t="s">
        <v>106</v>
      </c>
      <c r="C26" s="26" t="str">
        <f>"30,0"</f>
        <v>30,0</v>
      </c>
      <c r="D26" s="26">
        <v>1.98</v>
      </c>
      <c r="E26" s="26">
        <v>0</v>
      </c>
      <c r="F26" s="26">
        <v>0.36</v>
      </c>
      <c r="G26" s="26">
        <v>0.36</v>
      </c>
      <c r="H26" s="26">
        <v>12.51</v>
      </c>
      <c r="I26" s="26">
        <v>58.013999999999996</v>
      </c>
      <c r="J26" s="25">
        <v>0.06</v>
      </c>
      <c r="K26" s="25">
        <v>0</v>
      </c>
      <c r="L26" s="25">
        <v>0</v>
      </c>
      <c r="M26" s="25">
        <v>0</v>
      </c>
      <c r="N26" s="25">
        <v>0.36</v>
      </c>
      <c r="O26" s="25">
        <v>9.66</v>
      </c>
      <c r="P26" s="25">
        <v>2.4900000000000002</v>
      </c>
      <c r="Q26" s="25">
        <v>0</v>
      </c>
      <c r="R26" s="25">
        <v>0</v>
      </c>
      <c r="S26" s="25">
        <v>0.3</v>
      </c>
      <c r="T26" s="25">
        <v>0.75</v>
      </c>
      <c r="U26" s="25">
        <v>183</v>
      </c>
      <c r="V26" s="25">
        <v>73.5</v>
      </c>
      <c r="W26" s="25">
        <v>10.5</v>
      </c>
      <c r="X26" s="25">
        <v>14.1</v>
      </c>
      <c r="Y26" s="25">
        <v>47.4</v>
      </c>
      <c r="Z26" s="25">
        <v>1.17</v>
      </c>
      <c r="AA26" s="25">
        <v>0</v>
      </c>
      <c r="AB26" s="25">
        <v>1.5</v>
      </c>
      <c r="AC26" s="25">
        <v>0.3</v>
      </c>
      <c r="AD26" s="25">
        <v>0.42</v>
      </c>
      <c r="AE26" s="25">
        <v>0.05</v>
      </c>
      <c r="AF26" s="25">
        <v>0.02</v>
      </c>
      <c r="AG26" s="25">
        <v>0.21</v>
      </c>
      <c r="AH26" s="25">
        <v>0.6</v>
      </c>
      <c r="AI26" s="25">
        <v>0</v>
      </c>
      <c r="AJ26" s="25">
        <v>0</v>
      </c>
      <c r="AK26" s="25">
        <v>0</v>
      </c>
      <c r="AL26" s="25">
        <v>0</v>
      </c>
      <c r="AM26" s="25">
        <v>128.1</v>
      </c>
      <c r="AN26" s="25">
        <v>66.900000000000006</v>
      </c>
      <c r="AO26" s="25">
        <v>27.9</v>
      </c>
      <c r="AP26" s="25">
        <v>59.4</v>
      </c>
      <c r="AQ26" s="25">
        <v>24</v>
      </c>
      <c r="AR26" s="25">
        <v>111.3</v>
      </c>
      <c r="AS26" s="25">
        <v>89.1</v>
      </c>
      <c r="AT26" s="25">
        <v>87.3</v>
      </c>
      <c r="AU26" s="25">
        <v>139.19999999999999</v>
      </c>
      <c r="AV26" s="25">
        <v>37.200000000000003</v>
      </c>
      <c r="AW26" s="25">
        <v>93</v>
      </c>
      <c r="AX26" s="25">
        <v>458.7</v>
      </c>
      <c r="AY26" s="25">
        <v>0</v>
      </c>
      <c r="AZ26" s="25">
        <v>157.80000000000001</v>
      </c>
      <c r="BA26" s="25">
        <v>87.3</v>
      </c>
      <c r="BB26" s="25">
        <v>54</v>
      </c>
      <c r="BC26" s="25">
        <v>39</v>
      </c>
      <c r="BD26" s="25">
        <v>0</v>
      </c>
      <c r="BE26" s="25">
        <v>0</v>
      </c>
      <c r="BF26" s="25">
        <v>0</v>
      </c>
      <c r="BG26" s="25">
        <v>0</v>
      </c>
      <c r="BH26" s="25">
        <v>0</v>
      </c>
      <c r="BI26" s="25">
        <v>0</v>
      </c>
      <c r="BJ26" s="25">
        <v>0</v>
      </c>
      <c r="BK26" s="25">
        <v>0.04</v>
      </c>
      <c r="BL26" s="25">
        <v>0</v>
      </c>
      <c r="BM26" s="25">
        <v>0</v>
      </c>
      <c r="BN26" s="25">
        <v>0.01</v>
      </c>
      <c r="BO26" s="25">
        <v>0</v>
      </c>
      <c r="BP26" s="25">
        <v>0</v>
      </c>
      <c r="BQ26" s="25">
        <v>0</v>
      </c>
      <c r="BR26" s="25">
        <v>0</v>
      </c>
      <c r="BS26" s="25">
        <v>0.03</v>
      </c>
      <c r="BT26" s="25">
        <v>0</v>
      </c>
      <c r="BU26" s="25">
        <v>0</v>
      </c>
      <c r="BV26" s="25">
        <v>0.14000000000000001</v>
      </c>
      <c r="BW26" s="25">
        <v>0.02</v>
      </c>
      <c r="BX26" s="25">
        <v>0</v>
      </c>
      <c r="BY26" s="25">
        <v>0</v>
      </c>
      <c r="BZ26" s="25">
        <v>0</v>
      </c>
      <c r="CA26" s="25">
        <v>0</v>
      </c>
      <c r="CB26" s="25">
        <v>14.1</v>
      </c>
      <c r="CE26" s="25">
        <v>0.25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</row>
    <row r="27" spans="1:95" s="29" customFormat="1" ht="14.25" x14ac:dyDescent="0.2">
      <c r="B27" s="29" t="s">
        <v>107</v>
      </c>
      <c r="C27" s="30"/>
      <c r="D27" s="30">
        <v>27.52</v>
      </c>
      <c r="E27" s="30">
        <v>18.11</v>
      </c>
      <c r="F27" s="30">
        <v>29.27</v>
      </c>
      <c r="G27" s="30">
        <v>15.18</v>
      </c>
      <c r="H27" s="30">
        <v>80.53</v>
      </c>
      <c r="I27" s="30">
        <v>690.68</v>
      </c>
      <c r="J27" s="29">
        <v>8.84</v>
      </c>
      <c r="K27" s="29">
        <v>9.7100000000000009</v>
      </c>
      <c r="L27" s="29">
        <v>0.48</v>
      </c>
      <c r="M27" s="29">
        <v>0</v>
      </c>
      <c r="N27" s="29">
        <v>7.25</v>
      </c>
      <c r="O27" s="29">
        <v>66.22</v>
      </c>
      <c r="P27" s="29">
        <v>7.06</v>
      </c>
      <c r="Q27" s="29">
        <v>0</v>
      </c>
      <c r="R27" s="29">
        <v>0</v>
      </c>
      <c r="S27" s="29">
        <v>1.35</v>
      </c>
      <c r="T27" s="29">
        <v>7.06</v>
      </c>
      <c r="U27" s="29">
        <v>1294.45</v>
      </c>
      <c r="V27" s="29">
        <v>961.81</v>
      </c>
      <c r="W27" s="29">
        <v>66.66</v>
      </c>
      <c r="X27" s="29">
        <v>72.12</v>
      </c>
      <c r="Y27" s="29">
        <v>297.82</v>
      </c>
      <c r="Z27" s="29">
        <v>4.2</v>
      </c>
      <c r="AA27" s="29">
        <v>43.82</v>
      </c>
      <c r="AB27" s="29">
        <v>2338.48</v>
      </c>
      <c r="AC27" s="29">
        <v>614.25</v>
      </c>
      <c r="AD27" s="29">
        <v>8.32</v>
      </c>
      <c r="AE27" s="29">
        <v>0.24</v>
      </c>
      <c r="AF27" s="29">
        <v>0.24</v>
      </c>
      <c r="AG27" s="29">
        <v>7.78</v>
      </c>
      <c r="AH27" s="29">
        <v>18.12</v>
      </c>
      <c r="AI27" s="29">
        <v>9.32</v>
      </c>
      <c r="AJ27" s="29">
        <v>0</v>
      </c>
      <c r="AK27" s="29">
        <v>1.65</v>
      </c>
      <c r="AL27" s="29">
        <v>1.61</v>
      </c>
      <c r="AM27" s="29">
        <v>564.28</v>
      </c>
      <c r="AN27" s="29">
        <v>272.91000000000003</v>
      </c>
      <c r="AO27" s="29">
        <v>113.06</v>
      </c>
      <c r="AP27" s="29">
        <v>261.17</v>
      </c>
      <c r="AQ27" s="29">
        <v>103.53</v>
      </c>
      <c r="AR27" s="29">
        <v>414.49</v>
      </c>
      <c r="AS27" s="29">
        <v>331.86</v>
      </c>
      <c r="AT27" s="29">
        <v>513.26</v>
      </c>
      <c r="AU27" s="29">
        <v>435.24</v>
      </c>
      <c r="AV27" s="29">
        <v>152.72</v>
      </c>
      <c r="AW27" s="29">
        <v>317.95</v>
      </c>
      <c r="AX27" s="29">
        <v>2199.7199999999998</v>
      </c>
      <c r="AY27" s="29">
        <v>0</v>
      </c>
      <c r="AZ27" s="29">
        <v>651.79999999999995</v>
      </c>
      <c r="BA27" s="29">
        <v>341.72</v>
      </c>
      <c r="BB27" s="29">
        <v>222.89</v>
      </c>
      <c r="BC27" s="29">
        <v>157.25</v>
      </c>
      <c r="BD27" s="29">
        <v>0.11</v>
      </c>
      <c r="BE27" s="29">
        <v>0.05</v>
      </c>
      <c r="BF27" s="29">
        <v>0.03</v>
      </c>
      <c r="BG27" s="29">
        <v>0.06</v>
      </c>
      <c r="BH27" s="29">
        <v>7.0000000000000007E-2</v>
      </c>
      <c r="BI27" s="29">
        <v>0.31</v>
      </c>
      <c r="BJ27" s="29">
        <v>0</v>
      </c>
      <c r="BK27" s="29">
        <v>1.83</v>
      </c>
      <c r="BL27" s="29">
        <v>0</v>
      </c>
      <c r="BM27" s="29">
        <v>0.8</v>
      </c>
      <c r="BN27" s="29">
        <v>0.04</v>
      </c>
      <c r="BO27" s="29">
        <v>0.09</v>
      </c>
      <c r="BP27" s="29">
        <v>0</v>
      </c>
      <c r="BQ27" s="29">
        <v>0.06</v>
      </c>
      <c r="BR27" s="29">
        <v>0.1</v>
      </c>
      <c r="BS27" s="29">
        <v>3.91</v>
      </c>
      <c r="BT27" s="29">
        <v>0</v>
      </c>
      <c r="BU27" s="29">
        <v>0</v>
      </c>
      <c r="BV27" s="29">
        <v>8.52</v>
      </c>
      <c r="BW27" s="29">
        <v>0.04</v>
      </c>
      <c r="BX27" s="29">
        <v>0</v>
      </c>
      <c r="BY27" s="29">
        <v>0</v>
      </c>
      <c r="BZ27" s="29">
        <v>0</v>
      </c>
      <c r="CA27" s="29">
        <v>0</v>
      </c>
      <c r="CB27" s="29">
        <v>540.44000000000005</v>
      </c>
      <c r="CD27" s="29" t="e">
        <f>$I$27/#REF!*100</f>
        <v>#REF!</v>
      </c>
      <c r="CE27" s="29">
        <v>433.57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2.1</v>
      </c>
    </row>
    <row r="28" spans="1:95" s="5" customFormat="1" ht="15" x14ac:dyDescent="0.25">
      <c r="B28" s="24" t="s">
        <v>108</v>
      </c>
      <c r="C28" s="11"/>
      <c r="D28" s="11"/>
      <c r="E28" s="11"/>
      <c r="F28" s="11"/>
      <c r="G28" s="11"/>
      <c r="H28" s="11"/>
      <c r="I28" s="11"/>
    </row>
    <row r="29" spans="1:95" s="27" customFormat="1" ht="15" x14ac:dyDescent="0.25">
      <c r="A29" s="27" t="str">
        <f>"19/12"</f>
        <v>19/12</v>
      </c>
      <c r="B29" s="27" t="s">
        <v>109</v>
      </c>
      <c r="C29" s="28" t="str">
        <f>"50,0"</f>
        <v>50,0</v>
      </c>
      <c r="D29" s="28">
        <v>3.36</v>
      </c>
      <c r="E29" s="28">
        <v>0.52</v>
      </c>
      <c r="F29" s="28">
        <v>4.96</v>
      </c>
      <c r="G29" s="28">
        <v>0.37</v>
      </c>
      <c r="H29" s="28">
        <v>31.84</v>
      </c>
      <c r="I29" s="28">
        <v>182.72542584999999</v>
      </c>
      <c r="J29" s="27">
        <v>3.36</v>
      </c>
      <c r="K29" s="27">
        <v>0.15</v>
      </c>
      <c r="L29" s="27">
        <v>0</v>
      </c>
      <c r="M29" s="27">
        <v>0</v>
      </c>
      <c r="N29" s="27">
        <v>13.42</v>
      </c>
      <c r="O29" s="27">
        <v>17.52</v>
      </c>
      <c r="P29" s="27">
        <v>0.9</v>
      </c>
      <c r="Q29" s="27">
        <v>0</v>
      </c>
      <c r="R29" s="27">
        <v>0</v>
      </c>
      <c r="S29" s="27">
        <v>0.01</v>
      </c>
      <c r="T29" s="27">
        <v>0.31</v>
      </c>
      <c r="U29" s="27">
        <v>7.84</v>
      </c>
      <c r="V29" s="27">
        <v>42.07</v>
      </c>
      <c r="W29" s="27">
        <v>12.76</v>
      </c>
      <c r="X29" s="27">
        <v>4.82</v>
      </c>
      <c r="Y29" s="27">
        <v>31.04</v>
      </c>
      <c r="Z29" s="27">
        <v>0.4</v>
      </c>
      <c r="AA29" s="27">
        <v>20.309999999999999</v>
      </c>
      <c r="AB29" s="27">
        <v>17.559999999999999</v>
      </c>
      <c r="AC29" s="27">
        <v>37.53</v>
      </c>
      <c r="AD29" s="27">
        <v>0.51</v>
      </c>
      <c r="AE29" s="27">
        <v>0.04</v>
      </c>
      <c r="AF29" s="27">
        <v>0.03</v>
      </c>
      <c r="AG29" s="27">
        <v>0.28999999999999998</v>
      </c>
      <c r="AH29" s="27">
        <v>0.99</v>
      </c>
      <c r="AI29" s="27">
        <v>0.03</v>
      </c>
      <c r="AJ29" s="27">
        <v>0</v>
      </c>
      <c r="AK29" s="27">
        <v>10.29</v>
      </c>
      <c r="AL29" s="27">
        <v>10.130000000000001</v>
      </c>
      <c r="AM29" s="27">
        <v>257.92</v>
      </c>
      <c r="AN29" s="27">
        <v>101.09</v>
      </c>
      <c r="AO29" s="27">
        <v>55.28</v>
      </c>
      <c r="AP29" s="27">
        <v>106.26</v>
      </c>
      <c r="AQ29" s="27">
        <v>36.15</v>
      </c>
      <c r="AR29" s="27">
        <v>158.05000000000001</v>
      </c>
      <c r="AS29" s="27">
        <v>106.88</v>
      </c>
      <c r="AT29" s="27">
        <v>126.72</v>
      </c>
      <c r="AU29" s="27">
        <v>123.05</v>
      </c>
      <c r="AV29" s="27">
        <v>63.48</v>
      </c>
      <c r="AW29" s="27">
        <v>104.55</v>
      </c>
      <c r="AX29" s="27">
        <v>871.33</v>
      </c>
      <c r="AY29" s="27">
        <v>0.33</v>
      </c>
      <c r="AZ29" s="27">
        <v>270.8</v>
      </c>
      <c r="BA29" s="27">
        <v>158.43</v>
      </c>
      <c r="BB29" s="27">
        <v>89.08</v>
      </c>
      <c r="BC29" s="27">
        <v>62.03</v>
      </c>
      <c r="BD29" s="27">
        <v>0.16</v>
      </c>
      <c r="BE29" s="27">
        <v>7.0000000000000007E-2</v>
      </c>
      <c r="BF29" s="27">
        <v>0.04</v>
      </c>
      <c r="BG29" s="27">
        <v>0.09</v>
      </c>
      <c r="BH29" s="27">
        <v>0.1</v>
      </c>
      <c r="BI29" s="27">
        <v>0.46</v>
      </c>
      <c r="BJ29" s="27">
        <v>0</v>
      </c>
      <c r="BK29" s="27">
        <v>1.32</v>
      </c>
      <c r="BL29" s="27">
        <v>0</v>
      </c>
      <c r="BM29" s="27">
        <v>0.4</v>
      </c>
      <c r="BN29" s="27">
        <v>0</v>
      </c>
      <c r="BO29" s="27">
        <v>0</v>
      </c>
      <c r="BP29" s="27">
        <v>0</v>
      </c>
      <c r="BQ29" s="27">
        <v>0.09</v>
      </c>
      <c r="BR29" s="27">
        <v>0.14000000000000001</v>
      </c>
      <c r="BS29" s="27">
        <v>1.08</v>
      </c>
      <c r="BT29" s="27">
        <v>0</v>
      </c>
      <c r="BU29" s="27">
        <v>0</v>
      </c>
      <c r="BV29" s="27">
        <v>0.2</v>
      </c>
      <c r="BW29" s="27">
        <v>0.01</v>
      </c>
      <c r="BX29" s="27">
        <v>0</v>
      </c>
      <c r="BY29" s="27">
        <v>0</v>
      </c>
      <c r="BZ29" s="27">
        <v>0</v>
      </c>
      <c r="CA29" s="27">
        <v>0</v>
      </c>
      <c r="CB29" s="27">
        <v>12.12</v>
      </c>
      <c r="CE29" s="27">
        <v>23.24</v>
      </c>
      <c r="CG29" s="27">
        <v>0</v>
      </c>
      <c r="CH29" s="27">
        <v>0</v>
      </c>
      <c r="CI29" s="27">
        <v>0</v>
      </c>
      <c r="CJ29" s="27">
        <v>0</v>
      </c>
      <c r="CK29" s="27">
        <v>0</v>
      </c>
      <c r="CL29" s="27">
        <v>0</v>
      </c>
      <c r="CM29" s="27">
        <v>0</v>
      </c>
      <c r="CN29" s="27">
        <v>0</v>
      </c>
      <c r="CO29" s="27">
        <v>0</v>
      </c>
      <c r="CP29" s="27">
        <v>14.15</v>
      </c>
      <c r="CQ29" s="27">
        <v>0</v>
      </c>
    </row>
    <row r="30" spans="1:95" s="27" customFormat="1" ht="15" x14ac:dyDescent="0.25">
      <c r="A30" s="27" t="str">
        <f>"30/10"</f>
        <v>30/10</v>
      </c>
      <c r="B30" s="27" t="s">
        <v>110</v>
      </c>
      <c r="C30" s="28" t="str">
        <f>"200,0"</f>
        <v>200,0</v>
      </c>
      <c r="D30" s="28">
        <v>2.92</v>
      </c>
      <c r="E30" s="28">
        <v>2.84</v>
      </c>
      <c r="F30" s="28">
        <v>3.16</v>
      </c>
      <c r="G30" s="28">
        <v>0.02</v>
      </c>
      <c r="H30" s="28">
        <v>14.44</v>
      </c>
      <c r="I30" s="28">
        <v>95.197032000000007</v>
      </c>
      <c r="J30" s="27">
        <v>2</v>
      </c>
      <c r="K30" s="27">
        <v>0</v>
      </c>
      <c r="L30" s="27">
        <v>0</v>
      </c>
      <c r="M30" s="27">
        <v>0</v>
      </c>
      <c r="N30" s="27">
        <v>14.4</v>
      </c>
      <c r="O30" s="27">
        <v>0</v>
      </c>
      <c r="P30" s="27">
        <v>0.04</v>
      </c>
      <c r="Q30" s="27">
        <v>0</v>
      </c>
      <c r="R30" s="27">
        <v>0</v>
      </c>
      <c r="S30" s="27">
        <v>0.1</v>
      </c>
      <c r="T30" s="27">
        <v>0.73</v>
      </c>
      <c r="U30" s="27">
        <v>49.6</v>
      </c>
      <c r="V30" s="27">
        <v>144.84</v>
      </c>
      <c r="W30" s="27">
        <v>116.69</v>
      </c>
      <c r="X30" s="27">
        <v>13.3</v>
      </c>
      <c r="Y30" s="27">
        <v>83.7</v>
      </c>
      <c r="Z30" s="27">
        <v>0.13</v>
      </c>
      <c r="AA30" s="27">
        <v>20</v>
      </c>
      <c r="AB30" s="27">
        <v>9</v>
      </c>
      <c r="AC30" s="27">
        <v>22</v>
      </c>
      <c r="AD30" s="27">
        <v>0</v>
      </c>
      <c r="AE30" s="27">
        <v>0.03</v>
      </c>
      <c r="AF30" s="27">
        <v>0.14000000000000001</v>
      </c>
      <c r="AG30" s="27">
        <v>0.09</v>
      </c>
      <c r="AH30" s="27">
        <v>0.8</v>
      </c>
      <c r="AI30" s="27">
        <v>0.52</v>
      </c>
      <c r="AJ30" s="27">
        <v>0</v>
      </c>
      <c r="AK30" s="27">
        <v>159.74</v>
      </c>
      <c r="AL30" s="27">
        <v>157.78</v>
      </c>
      <c r="AM30" s="27">
        <v>270.48</v>
      </c>
      <c r="AN30" s="27">
        <v>217.56</v>
      </c>
      <c r="AO30" s="27">
        <v>72.52</v>
      </c>
      <c r="AP30" s="27">
        <v>127.4</v>
      </c>
      <c r="AQ30" s="27">
        <v>42.14</v>
      </c>
      <c r="AR30" s="27">
        <v>143.08000000000001</v>
      </c>
      <c r="AS30" s="27">
        <v>0</v>
      </c>
      <c r="AT30" s="27">
        <v>0</v>
      </c>
      <c r="AU30" s="27">
        <v>0</v>
      </c>
      <c r="AV30" s="27">
        <v>0</v>
      </c>
      <c r="AW30" s="27">
        <v>0</v>
      </c>
      <c r="AX30" s="27">
        <v>0</v>
      </c>
      <c r="AY30" s="27">
        <v>0</v>
      </c>
      <c r="AZ30" s="27">
        <v>0</v>
      </c>
      <c r="BA30" s="27">
        <v>0</v>
      </c>
      <c r="BB30" s="27">
        <v>180.32</v>
      </c>
      <c r="BC30" s="27">
        <v>25.48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27">
        <v>0</v>
      </c>
      <c r="BT30" s="27">
        <v>0</v>
      </c>
      <c r="BU30" s="27">
        <v>0</v>
      </c>
      <c r="BV30" s="27">
        <v>0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188.44</v>
      </c>
      <c r="CE30" s="27">
        <v>21.5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10</v>
      </c>
      <c r="CQ30" s="27">
        <v>0</v>
      </c>
    </row>
    <row r="31" spans="1:95" s="25" customFormat="1" ht="15" x14ac:dyDescent="0.25">
      <c r="A31" s="25" t="str">
        <f>"-"</f>
        <v>-</v>
      </c>
      <c r="B31" s="25" t="s">
        <v>111</v>
      </c>
      <c r="C31" s="26" t="str">
        <f>"200,0"</f>
        <v>200,0</v>
      </c>
      <c r="D31" s="26">
        <v>1.8</v>
      </c>
      <c r="E31" s="26">
        <v>0</v>
      </c>
      <c r="F31" s="26">
        <v>0.4</v>
      </c>
      <c r="G31" s="26">
        <v>0.4</v>
      </c>
      <c r="H31" s="26">
        <v>20.6</v>
      </c>
      <c r="I31" s="26">
        <v>88.96</v>
      </c>
      <c r="J31" s="25">
        <v>0</v>
      </c>
      <c r="K31" s="25">
        <v>0</v>
      </c>
      <c r="L31" s="25">
        <v>0</v>
      </c>
      <c r="M31" s="25">
        <v>0</v>
      </c>
      <c r="N31" s="25">
        <v>16.2</v>
      </c>
      <c r="O31" s="25">
        <v>0</v>
      </c>
      <c r="P31" s="25">
        <v>4.4000000000000004</v>
      </c>
      <c r="Q31" s="25">
        <v>0</v>
      </c>
      <c r="R31" s="25">
        <v>0</v>
      </c>
      <c r="S31" s="25">
        <v>2.6</v>
      </c>
      <c r="T31" s="25">
        <v>1</v>
      </c>
      <c r="U31" s="25">
        <v>26</v>
      </c>
      <c r="V31" s="25">
        <v>394</v>
      </c>
      <c r="W31" s="25">
        <v>68</v>
      </c>
      <c r="X31" s="25">
        <v>26</v>
      </c>
      <c r="Y31" s="25">
        <v>46</v>
      </c>
      <c r="Z31" s="25">
        <v>0.6</v>
      </c>
      <c r="AA31" s="25">
        <v>0</v>
      </c>
      <c r="AB31" s="25">
        <v>100</v>
      </c>
      <c r="AC31" s="25">
        <v>16</v>
      </c>
      <c r="AD31" s="25">
        <v>0.4</v>
      </c>
      <c r="AE31" s="25">
        <v>0.08</v>
      </c>
      <c r="AF31" s="25">
        <v>0.06</v>
      </c>
      <c r="AG31" s="25">
        <v>0.4</v>
      </c>
      <c r="AH31" s="25">
        <v>0.6</v>
      </c>
      <c r="AI31" s="25">
        <v>120</v>
      </c>
      <c r="AJ31" s="25">
        <v>0</v>
      </c>
      <c r="AK31" s="25">
        <v>0</v>
      </c>
      <c r="AL31" s="25">
        <v>0</v>
      </c>
      <c r="AM31" s="25">
        <v>40</v>
      </c>
      <c r="AN31" s="25">
        <v>72</v>
      </c>
      <c r="AO31" s="25">
        <v>26</v>
      </c>
      <c r="AP31" s="25">
        <v>26</v>
      </c>
      <c r="AQ31" s="25">
        <v>12</v>
      </c>
      <c r="AR31" s="25">
        <v>54</v>
      </c>
      <c r="AS31" s="25">
        <v>86</v>
      </c>
      <c r="AT31" s="25">
        <v>112</v>
      </c>
      <c r="AU31" s="25">
        <v>198</v>
      </c>
      <c r="AV31" s="25">
        <v>30</v>
      </c>
      <c r="AW31" s="25">
        <v>164</v>
      </c>
      <c r="AX31" s="25">
        <v>164</v>
      </c>
      <c r="AY31" s="25">
        <v>0</v>
      </c>
      <c r="AZ31" s="25">
        <v>80</v>
      </c>
      <c r="BA31" s="25">
        <v>56</v>
      </c>
      <c r="BB31" s="25">
        <v>28</v>
      </c>
      <c r="BC31" s="25">
        <v>18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173.6</v>
      </c>
      <c r="CE31" s="25">
        <v>16.670000000000002</v>
      </c>
      <c r="CG31" s="25">
        <v>0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0</v>
      </c>
      <c r="CN31" s="25">
        <v>0</v>
      </c>
      <c r="CO31" s="25">
        <v>0</v>
      </c>
      <c r="CP31" s="25">
        <v>0</v>
      </c>
      <c r="CQ31" s="25">
        <v>0</v>
      </c>
    </row>
    <row r="32" spans="1:95" s="29" customFormat="1" ht="14.25" x14ac:dyDescent="0.2">
      <c r="B32" s="29" t="s">
        <v>112</v>
      </c>
      <c r="C32" s="30"/>
      <c r="D32" s="30">
        <v>8.08</v>
      </c>
      <c r="E32" s="30">
        <v>3.36</v>
      </c>
      <c r="F32" s="30">
        <v>8.52</v>
      </c>
      <c r="G32" s="30">
        <v>0.79</v>
      </c>
      <c r="H32" s="30">
        <v>66.88</v>
      </c>
      <c r="I32" s="30">
        <v>366.88</v>
      </c>
      <c r="J32" s="29">
        <v>5.36</v>
      </c>
      <c r="K32" s="29">
        <v>0.15</v>
      </c>
      <c r="L32" s="29">
        <v>0</v>
      </c>
      <c r="M32" s="29">
        <v>0</v>
      </c>
      <c r="N32" s="29">
        <v>44.02</v>
      </c>
      <c r="O32" s="29">
        <v>17.52</v>
      </c>
      <c r="P32" s="29">
        <v>5.34</v>
      </c>
      <c r="Q32" s="29">
        <v>0</v>
      </c>
      <c r="R32" s="29">
        <v>0</v>
      </c>
      <c r="S32" s="29">
        <v>2.71</v>
      </c>
      <c r="T32" s="29">
        <v>2.04</v>
      </c>
      <c r="U32" s="29">
        <v>83.44</v>
      </c>
      <c r="V32" s="29">
        <v>580.91</v>
      </c>
      <c r="W32" s="29">
        <v>197.45</v>
      </c>
      <c r="X32" s="29">
        <v>44.12</v>
      </c>
      <c r="Y32" s="29">
        <v>160.74</v>
      </c>
      <c r="Z32" s="29">
        <v>1.1299999999999999</v>
      </c>
      <c r="AA32" s="29">
        <v>40.31</v>
      </c>
      <c r="AB32" s="29">
        <v>126.56</v>
      </c>
      <c r="AC32" s="29">
        <v>75.53</v>
      </c>
      <c r="AD32" s="29">
        <v>0.91</v>
      </c>
      <c r="AE32" s="29">
        <v>0.15</v>
      </c>
      <c r="AF32" s="29">
        <v>0.23</v>
      </c>
      <c r="AG32" s="29">
        <v>0.77</v>
      </c>
      <c r="AH32" s="29">
        <v>2.39</v>
      </c>
      <c r="AI32" s="29">
        <v>120.55</v>
      </c>
      <c r="AJ32" s="29">
        <v>0</v>
      </c>
      <c r="AK32" s="29">
        <v>170.03</v>
      </c>
      <c r="AL32" s="29">
        <v>167.91</v>
      </c>
      <c r="AM32" s="29">
        <v>568.4</v>
      </c>
      <c r="AN32" s="29">
        <v>390.65</v>
      </c>
      <c r="AO32" s="29">
        <v>153.80000000000001</v>
      </c>
      <c r="AP32" s="29">
        <v>259.66000000000003</v>
      </c>
      <c r="AQ32" s="29">
        <v>90.29</v>
      </c>
      <c r="AR32" s="29">
        <v>355.13</v>
      </c>
      <c r="AS32" s="29">
        <v>192.88</v>
      </c>
      <c r="AT32" s="29">
        <v>238.72</v>
      </c>
      <c r="AU32" s="29">
        <v>321.05</v>
      </c>
      <c r="AV32" s="29">
        <v>93.48</v>
      </c>
      <c r="AW32" s="29">
        <v>268.55</v>
      </c>
      <c r="AX32" s="29">
        <v>1035.33</v>
      </c>
      <c r="AY32" s="29">
        <v>0.33</v>
      </c>
      <c r="AZ32" s="29">
        <v>350.8</v>
      </c>
      <c r="BA32" s="29">
        <v>214.43</v>
      </c>
      <c r="BB32" s="29">
        <v>297.39999999999998</v>
      </c>
      <c r="BC32" s="29">
        <v>105.51</v>
      </c>
      <c r="BD32" s="29">
        <v>0.16</v>
      </c>
      <c r="BE32" s="29">
        <v>7.0000000000000007E-2</v>
      </c>
      <c r="BF32" s="29">
        <v>0.04</v>
      </c>
      <c r="BG32" s="29">
        <v>0.09</v>
      </c>
      <c r="BH32" s="29">
        <v>0.1</v>
      </c>
      <c r="BI32" s="29">
        <v>0.46</v>
      </c>
      <c r="BJ32" s="29">
        <v>0</v>
      </c>
      <c r="BK32" s="29">
        <v>1.32</v>
      </c>
      <c r="BL32" s="29">
        <v>0</v>
      </c>
      <c r="BM32" s="29">
        <v>0.4</v>
      </c>
      <c r="BN32" s="29">
        <v>0</v>
      </c>
      <c r="BO32" s="29">
        <v>0</v>
      </c>
      <c r="BP32" s="29">
        <v>0</v>
      </c>
      <c r="BQ32" s="29">
        <v>0.09</v>
      </c>
      <c r="BR32" s="29">
        <v>0.14000000000000001</v>
      </c>
      <c r="BS32" s="29">
        <v>1.08</v>
      </c>
      <c r="BT32" s="29">
        <v>0</v>
      </c>
      <c r="BU32" s="29">
        <v>0</v>
      </c>
      <c r="BV32" s="29">
        <v>0.2</v>
      </c>
      <c r="BW32" s="29">
        <v>0.01</v>
      </c>
      <c r="BX32" s="29">
        <v>0</v>
      </c>
      <c r="BY32" s="29">
        <v>0</v>
      </c>
      <c r="BZ32" s="29">
        <v>0</v>
      </c>
      <c r="CA32" s="29">
        <v>0</v>
      </c>
      <c r="CB32" s="29">
        <v>374.16</v>
      </c>
      <c r="CD32" s="29" t="e">
        <f>$I$32/#REF!*100</f>
        <v>#REF!</v>
      </c>
      <c r="CE32" s="29">
        <v>61.4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24.15</v>
      </c>
      <c r="CQ32" s="29">
        <v>0</v>
      </c>
    </row>
    <row r="33" spans="2:95" s="29" customFormat="1" ht="14.25" x14ac:dyDescent="0.2">
      <c r="B33" s="29" t="s">
        <v>113</v>
      </c>
      <c r="C33" s="30"/>
      <c r="D33" s="30">
        <v>64.650000000000006</v>
      </c>
      <c r="E33" s="30">
        <v>48.41</v>
      </c>
      <c r="F33" s="30">
        <v>74.23</v>
      </c>
      <c r="G33" s="30">
        <v>17.47</v>
      </c>
      <c r="H33" s="30">
        <v>198.17</v>
      </c>
      <c r="I33" s="30">
        <v>1702.14</v>
      </c>
      <c r="J33" s="29">
        <v>33.630000000000003</v>
      </c>
      <c r="K33" s="29">
        <v>10.19</v>
      </c>
      <c r="L33" s="29">
        <v>0.48</v>
      </c>
      <c r="M33" s="29">
        <v>0</v>
      </c>
      <c r="N33" s="29">
        <v>85.45</v>
      </c>
      <c r="O33" s="29">
        <v>98.07</v>
      </c>
      <c r="P33" s="29">
        <v>14.65</v>
      </c>
      <c r="Q33" s="29">
        <v>0</v>
      </c>
      <c r="R33" s="29">
        <v>0</v>
      </c>
      <c r="S33" s="29">
        <v>6.44</v>
      </c>
      <c r="T33" s="29">
        <v>14.75</v>
      </c>
      <c r="U33" s="29">
        <v>2231.29</v>
      </c>
      <c r="V33" s="29">
        <v>2262.1799999999998</v>
      </c>
      <c r="W33" s="29">
        <v>825.29</v>
      </c>
      <c r="X33" s="29">
        <v>203.52</v>
      </c>
      <c r="Y33" s="29">
        <v>1060.23</v>
      </c>
      <c r="Z33" s="29">
        <v>9.64</v>
      </c>
      <c r="AA33" s="29">
        <v>383.43</v>
      </c>
      <c r="AB33" s="29">
        <v>2610.58</v>
      </c>
      <c r="AC33" s="29">
        <v>1149.8900000000001</v>
      </c>
      <c r="AD33" s="29">
        <v>10.61</v>
      </c>
      <c r="AE33" s="29">
        <v>0.61</v>
      </c>
      <c r="AF33" s="29">
        <v>1.45</v>
      </c>
      <c r="AG33" s="29">
        <v>9.6199999999999992</v>
      </c>
      <c r="AH33" s="29">
        <v>29.17</v>
      </c>
      <c r="AI33" s="29">
        <v>132.07</v>
      </c>
      <c r="AJ33" s="29">
        <v>0</v>
      </c>
      <c r="AK33" s="29">
        <v>551.37</v>
      </c>
      <c r="AL33" s="29">
        <v>506.41</v>
      </c>
      <c r="AM33" s="29">
        <v>3614.95</v>
      </c>
      <c r="AN33" s="29">
        <v>2617.67</v>
      </c>
      <c r="AO33" s="29">
        <v>1049.1300000000001</v>
      </c>
      <c r="AP33" s="29">
        <v>1730.73</v>
      </c>
      <c r="AQ33" s="29">
        <v>655.47</v>
      </c>
      <c r="AR33" s="29">
        <v>2201.2399999999998</v>
      </c>
      <c r="AS33" s="29">
        <v>1647.24</v>
      </c>
      <c r="AT33" s="29">
        <v>1994.01</v>
      </c>
      <c r="AU33" s="29">
        <v>2742.77</v>
      </c>
      <c r="AV33" s="29">
        <v>885.28</v>
      </c>
      <c r="AW33" s="29">
        <v>1257</v>
      </c>
      <c r="AX33" s="29">
        <v>7357.7</v>
      </c>
      <c r="AY33" s="29">
        <v>15.13</v>
      </c>
      <c r="AZ33" s="29">
        <v>2472.64</v>
      </c>
      <c r="BA33" s="29">
        <v>2143.87</v>
      </c>
      <c r="BB33" s="29">
        <v>1789.84</v>
      </c>
      <c r="BC33" s="29">
        <v>722.02</v>
      </c>
      <c r="BD33" s="29">
        <v>0.86</v>
      </c>
      <c r="BE33" s="29">
        <v>0.45</v>
      </c>
      <c r="BF33" s="29">
        <v>0.28000000000000003</v>
      </c>
      <c r="BG33" s="29">
        <v>0.64</v>
      </c>
      <c r="BH33" s="29">
        <v>0.73</v>
      </c>
      <c r="BI33" s="29">
        <v>3.18</v>
      </c>
      <c r="BJ33" s="29">
        <v>0.1</v>
      </c>
      <c r="BK33" s="29">
        <v>8.3000000000000007</v>
      </c>
      <c r="BL33" s="29">
        <v>0.05</v>
      </c>
      <c r="BM33" s="29">
        <v>3.02</v>
      </c>
      <c r="BN33" s="29">
        <v>0.14000000000000001</v>
      </c>
      <c r="BO33" s="29">
        <v>0.09</v>
      </c>
      <c r="BP33" s="29">
        <v>0</v>
      </c>
      <c r="BQ33" s="29">
        <v>0.5</v>
      </c>
      <c r="BR33" s="29">
        <v>0.81</v>
      </c>
      <c r="BS33" s="29">
        <v>9.8699999999999992</v>
      </c>
      <c r="BT33" s="29">
        <v>0.02</v>
      </c>
      <c r="BU33" s="29">
        <v>0</v>
      </c>
      <c r="BV33" s="29">
        <v>9.23</v>
      </c>
      <c r="BW33" s="29">
        <v>0.12</v>
      </c>
      <c r="BX33" s="29">
        <v>0.16</v>
      </c>
      <c r="BY33" s="29">
        <v>0</v>
      </c>
      <c r="BZ33" s="29">
        <v>0</v>
      </c>
      <c r="CA33" s="29">
        <v>0</v>
      </c>
      <c r="CB33" s="29">
        <v>1427.77</v>
      </c>
      <c r="CE33" s="29">
        <v>818.53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44.15</v>
      </c>
      <c r="CQ33" s="29">
        <v>2.85</v>
      </c>
    </row>
    <row r="34" spans="2:95" s="5" customFormat="1" ht="15" x14ac:dyDescent="0.25">
      <c r="C34" s="11"/>
      <c r="D34" s="11"/>
      <c r="E34" s="11"/>
      <c r="F34" s="11"/>
      <c r="G34" s="11"/>
      <c r="H34" s="11"/>
      <c r="I34" s="11"/>
    </row>
    <row r="35" spans="2:95" s="5" customFormat="1" ht="15" x14ac:dyDescent="0.25">
      <c r="C35" s="11"/>
      <c r="D35" s="11"/>
      <c r="E35" s="11"/>
      <c r="F35" s="11"/>
      <c r="G35" s="11"/>
      <c r="H35" s="11"/>
      <c r="I35" s="11"/>
    </row>
    <row r="36" spans="2:95" s="5" customFormat="1" ht="15" x14ac:dyDescent="0.25">
      <c r="C36" s="11"/>
      <c r="D36" s="11"/>
      <c r="E36" s="11"/>
      <c r="F36" s="11"/>
      <c r="G36" s="11"/>
      <c r="H36" s="11"/>
      <c r="I36" s="11"/>
    </row>
    <row r="37" spans="2:95" s="5" customFormat="1" ht="15" x14ac:dyDescent="0.25">
      <c r="C37" s="11"/>
      <c r="D37" s="11"/>
      <c r="E37" s="11"/>
      <c r="F37" s="11"/>
      <c r="G37" s="11"/>
      <c r="H37" s="11"/>
      <c r="I37" s="11"/>
    </row>
    <row r="38" spans="2:95" s="5" customFormat="1" ht="15" x14ac:dyDescent="0.25">
      <c r="C38" s="11"/>
      <c r="D38" s="11"/>
      <c r="E38" s="11"/>
      <c r="F38" s="11"/>
      <c r="G38" s="11"/>
      <c r="H38" s="11"/>
      <c r="I38" s="11"/>
    </row>
    <row r="39" spans="2:95" s="5" customFormat="1" ht="15" x14ac:dyDescent="0.25">
      <c r="C39" s="11"/>
      <c r="D39" s="11"/>
      <c r="E39" s="11"/>
      <c r="F39" s="11"/>
      <c r="G39" s="11"/>
      <c r="H39" s="11"/>
      <c r="I39" s="11"/>
    </row>
    <row r="40" spans="2:95" s="5" customFormat="1" ht="15" x14ac:dyDescent="0.25">
      <c r="C40" s="11"/>
      <c r="D40" s="11"/>
      <c r="E40" s="11"/>
      <c r="F40" s="11"/>
      <c r="G40" s="11"/>
      <c r="H40" s="11"/>
      <c r="I40" s="11"/>
    </row>
    <row r="41" spans="2:95" s="5" customFormat="1" ht="15" x14ac:dyDescent="0.25">
      <c r="C41" s="11"/>
      <c r="D41" s="11"/>
      <c r="E41" s="11"/>
      <c r="F41" s="11"/>
      <c r="G41" s="11"/>
      <c r="H41" s="11"/>
      <c r="I41" s="11"/>
    </row>
    <row r="42" spans="2:95" s="5" customFormat="1" ht="15" x14ac:dyDescent="0.25">
      <c r="C42" s="11"/>
      <c r="D42" s="11"/>
      <c r="E42" s="11"/>
      <c r="F42" s="11"/>
      <c r="G42" s="11"/>
      <c r="H42" s="11"/>
      <c r="I42" s="11"/>
    </row>
    <row r="43" spans="2:95" s="5" customFormat="1" ht="15" x14ac:dyDescent="0.25">
      <c r="C43" s="11"/>
      <c r="D43" s="11"/>
      <c r="E43" s="11"/>
      <c r="F43" s="11"/>
      <c r="G43" s="11"/>
      <c r="H43" s="11"/>
      <c r="I43" s="11"/>
    </row>
    <row r="44" spans="2:95" s="5" customFormat="1" ht="15" x14ac:dyDescent="0.25">
      <c r="C44" s="11"/>
      <c r="D44" s="11"/>
      <c r="E44" s="11"/>
      <c r="F44" s="11"/>
      <c r="G44" s="11"/>
      <c r="H44" s="11"/>
      <c r="I44" s="11"/>
    </row>
    <row r="45" spans="2:95" s="5" customFormat="1" ht="15" x14ac:dyDescent="0.25">
      <c r="C45" s="11"/>
      <c r="D45" s="11"/>
      <c r="E45" s="11"/>
      <c r="F45" s="11"/>
      <c r="G45" s="11"/>
      <c r="H45" s="11"/>
      <c r="I45" s="11"/>
    </row>
    <row r="46" spans="2:95" s="5" customFormat="1" ht="15" x14ac:dyDescent="0.25">
      <c r="C46" s="11"/>
      <c r="D46" s="11"/>
      <c r="E46" s="11"/>
      <c r="F46" s="11"/>
      <c r="G46" s="11"/>
      <c r="H46" s="11"/>
      <c r="I46" s="11"/>
    </row>
    <row r="47" spans="2:95" s="5" customFormat="1" ht="15" x14ac:dyDescent="0.25">
      <c r="C47" s="11"/>
      <c r="D47" s="11"/>
      <c r="E47" s="11"/>
      <c r="F47" s="11"/>
      <c r="G47" s="11"/>
      <c r="H47" s="11"/>
      <c r="I47" s="11"/>
    </row>
    <row r="48" spans="2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0226-3BEE-423F-929B-90C0C88D6802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115</v>
      </c>
      <c r="B1" s="33"/>
      <c r="C1" s="34"/>
      <c r="D1" s="35"/>
      <c r="E1" s="32" t="s">
        <v>117</v>
      </c>
      <c r="F1" s="36"/>
      <c r="I1" s="32" t="s">
        <v>118</v>
      </c>
      <c r="J1" s="37" t="s">
        <v>114</v>
      </c>
    </row>
    <row r="2" spans="1:10" ht="7.5" customHeight="1" thickBot="1" x14ac:dyDescent="0.3"/>
    <row r="3" spans="1:10" ht="15.75" thickBot="1" x14ac:dyDescent="0.3">
      <c r="A3" s="38" t="s">
        <v>119</v>
      </c>
      <c r="B3" s="39" t="s">
        <v>120</v>
      </c>
      <c r="C3" s="39" t="s">
        <v>121</v>
      </c>
      <c r="D3" s="39" t="s">
        <v>122</v>
      </c>
      <c r="E3" s="39" t="s">
        <v>7</v>
      </c>
      <c r="F3" s="39" t="s">
        <v>123</v>
      </c>
      <c r="G3" s="39" t="s">
        <v>124</v>
      </c>
      <c r="H3" s="39" t="s">
        <v>125</v>
      </c>
      <c r="I3" s="39" t="s">
        <v>126</v>
      </c>
      <c r="J3" s="40" t="s">
        <v>127</v>
      </c>
    </row>
    <row r="4" spans="1:10" x14ac:dyDescent="0.25">
      <c r="A4" s="41" t="s">
        <v>90</v>
      </c>
      <c r="B4" s="42" t="s">
        <v>128</v>
      </c>
      <c r="C4" s="75" t="s">
        <v>145</v>
      </c>
      <c r="D4" s="44" t="s">
        <v>91</v>
      </c>
      <c r="E4" s="45">
        <v>150</v>
      </c>
      <c r="F4" s="46"/>
      <c r="G4" s="45">
        <v>211.22885099999999</v>
      </c>
      <c r="H4" s="45">
        <v>14.59</v>
      </c>
      <c r="I4" s="45">
        <v>15.9</v>
      </c>
      <c r="J4" s="47">
        <v>2.54</v>
      </c>
    </row>
    <row r="5" spans="1:10" x14ac:dyDescent="0.25">
      <c r="A5" s="48"/>
      <c r="B5" s="49"/>
      <c r="C5" s="76" t="s">
        <v>146</v>
      </c>
      <c r="D5" s="50" t="s">
        <v>92</v>
      </c>
      <c r="E5" s="51">
        <v>200</v>
      </c>
      <c r="F5" s="52"/>
      <c r="G5" s="51">
        <v>134.767248</v>
      </c>
      <c r="H5" s="51">
        <v>3.64</v>
      </c>
      <c r="I5" s="51">
        <v>3.34</v>
      </c>
      <c r="J5" s="53">
        <v>24.1</v>
      </c>
    </row>
    <row r="6" spans="1:10" x14ac:dyDescent="0.25">
      <c r="A6" s="48"/>
      <c r="B6" s="54" t="s">
        <v>129</v>
      </c>
      <c r="C6" s="76" t="s">
        <v>116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130</v>
      </c>
      <c r="C7" s="76" t="s">
        <v>116</v>
      </c>
      <c r="D7" s="50" t="s">
        <v>94</v>
      </c>
      <c r="E7" s="51">
        <v>10</v>
      </c>
      <c r="F7" s="52"/>
      <c r="G7" s="51">
        <v>66.063999999999993</v>
      </c>
      <c r="H7" s="51">
        <v>0.08</v>
      </c>
      <c r="I7" s="51">
        <v>7.25</v>
      </c>
      <c r="J7" s="53">
        <v>0.13</v>
      </c>
    </row>
    <row r="8" spans="1:10" x14ac:dyDescent="0.25">
      <c r="A8" s="48"/>
      <c r="B8" s="54" t="s">
        <v>131</v>
      </c>
      <c r="C8" s="76" t="s">
        <v>147</v>
      </c>
      <c r="D8" s="50" t="s">
        <v>95</v>
      </c>
      <c r="E8" s="51">
        <v>10</v>
      </c>
      <c r="F8" s="52"/>
      <c r="G8" s="51">
        <v>35.06</v>
      </c>
      <c r="H8" s="51">
        <v>2.63</v>
      </c>
      <c r="I8" s="51">
        <v>2.66</v>
      </c>
      <c r="J8" s="53">
        <v>0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132</v>
      </c>
      <c r="B11" s="61" t="s">
        <v>131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133</v>
      </c>
      <c r="B14" s="62" t="s">
        <v>134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135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136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137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138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139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140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108</v>
      </c>
      <c r="B23" s="61" t="s">
        <v>141</v>
      </c>
      <c r="C23" s="75" t="s">
        <v>148</v>
      </c>
      <c r="D23" s="44" t="s">
        <v>109</v>
      </c>
      <c r="E23" s="45">
        <v>50</v>
      </c>
      <c r="F23" s="46"/>
      <c r="G23" s="45">
        <v>182.72542584999999</v>
      </c>
      <c r="H23" s="45">
        <v>3.36</v>
      </c>
      <c r="I23" s="45">
        <v>4.96</v>
      </c>
      <c r="J23" s="47">
        <v>31.84</v>
      </c>
    </row>
    <row r="24" spans="1:10" x14ac:dyDescent="0.25">
      <c r="A24" s="48"/>
      <c r="B24" s="73" t="s">
        <v>138</v>
      </c>
      <c r="C24" s="76" t="s">
        <v>149</v>
      </c>
      <c r="D24" s="50" t="s">
        <v>110</v>
      </c>
      <c r="E24" s="51">
        <v>200</v>
      </c>
      <c r="F24" s="52"/>
      <c r="G24" s="51">
        <v>95.197032000000007</v>
      </c>
      <c r="H24" s="51">
        <v>2.92</v>
      </c>
      <c r="I24" s="51">
        <v>3.16</v>
      </c>
      <c r="J24" s="53">
        <v>14.44</v>
      </c>
    </row>
    <row r="25" spans="1:10" x14ac:dyDescent="0.25">
      <c r="A25" s="48"/>
      <c r="B25" s="68"/>
      <c r="C25" s="77" t="s">
        <v>116</v>
      </c>
      <c r="D25" s="69" t="s">
        <v>111</v>
      </c>
      <c r="E25" s="70">
        <v>200</v>
      </c>
      <c r="F25" s="71"/>
      <c r="G25" s="70">
        <v>88.96</v>
      </c>
      <c r="H25" s="70">
        <v>1.8</v>
      </c>
      <c r="I25" s="70">
        <v>0.4</v>
      </c>
      <c r="J25" s="72">
        <v>20.6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142</v>
      </c>
      <c r="B27" s="42" t="s">
        <v>128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137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138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130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143</v>
      </c>
      <c r="B33" s="61" t="s">
        <v>144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141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138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131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894B-6758-49E0-A0C0-C65FFEF56188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46197.457777777781</v>
      </c>
    </row>
    <row r="2" spans="1:2" x14ac:dyDescent="0.2">
      <c r="A2" t="s">
        <v>82</v>
      </c>
      <c r="B2" s="12">
        <v>46169.352164351854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3EB5-1D91-4F4A-A973-02B9FDDC3818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46197.457777777781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24.06.2026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2026-05-27T03:27:57Z</cp:lastPrinted>
  <dcterms:created xsi:type="dcterms:W3CDTF">2002-09-22T07:35:02Z</dcterms:created>
  <dcterms:modified xsi:type="dcterms:W3CDTF">2026-05-27T03:28:34Z</dcterms:modified>
</cp:coreProperties>
</file>