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276BAC-1DD9-4CE4-9259-1DB0AC273B84}" xr6:coauthVersionLast="47" xr6:coauthVersionMax="47" xr10:uidLastSave="{00000000-0000-0000-0000-000000000000}"/>
  <bookViews>
    <workbookView xWindow="45" yWindow="0" windowWidth="23955" windowHeight="12900" xr2:uid="{F28B1676-B2B6-408A-98E6-4D649DB8F79F}"/>
  </bookViews>
  <sheets>
    <sheet name="11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'11.06.2026'!$A$3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3" i="1" l="1"/>
  <c r="CD28" i="1"/>
  <c r="CD19" i="1"/>
  <c r="CD16" i="1"/>
  <c r="A32" i="1"/>
  <c r="C32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<sst xmlns="http://schemas.openxmlformats.org/spreadsheetml/2006/main" count="176" uniqueCount="152">
  <si>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</si>
  <si>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</si>
  <si>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</si>
  <si>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</si>
  <si>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</si>
  <si>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</si>
  <si>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</si>
  <si>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</si>
  <si>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</si>
  <si>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</si>
  <si>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</si>
  <si>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</si>
  <si>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</si>
  <si>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</si>
  <si>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</si>
  <si>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</si>
  <si>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</si>
  <si>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</si>
  <si>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</si>
  <si>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</si>
  <si>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</si>
  <si>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</si>
  <si>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</si>
  <si>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</si>
  <si>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</si>
  <si>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</si>
  <si>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</si>
  <si>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</si>
  <si>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</si>
  <si>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</si>
  <si>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</si>
  <si>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</si>
  <si>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</si>
  <si>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</si>
  <si>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</si>
  <si>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</si>
  <si>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</si>
  <si>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</si>
  <si>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</si>
  <si>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</si>
  <si>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</si>
  <si>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</si>
  <si>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</si>
  <si>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</si>
  <si>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</si>
  <si>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</si>
  <si>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</si>
  <si>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</si>
  <si>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</si>
  <si>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</si>
  <si>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</si>
  <si>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</si>
  <si>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</si>
  <si>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</si>
  <si>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</si>
  <si>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</si>
  <si>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</si>
  <si>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</si>
  <si>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</si>
  <si>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</si>
  <si>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</si>
  <si>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</si>
  <si>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</si>
  <si>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</si>
  <si>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</si>
  <si>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</si>
  <si>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</si>
  <si>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</si>
  <si>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</si>
  <si>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</si>
  <si>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</si>
  <si>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</si>
  <si>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</si>
  <si>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</si>
  <si>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</si>
  <si>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</si>
  <si>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</si>
  <si>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</si>
  <si>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</si>
  <si>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</si>
  <si>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</si>
  <si>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</si>
  <si>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</si>
  <si>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</si>
  <si>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</si>
  <si>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</si>
  <si>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</si>
  <si>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</si>
  <si>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</si>
  <si>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</si>
  <si>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</si>
  <si>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Омлет запеченный или паровой</t>
  </si>
  <si>
    <t>Чай</t>
  </si>
  <si>
    <t>Батон</t>
  </si>
  <si>
    <t>Масло сливочное</t>
  </si>
  <si>
    <t>Сыр (порциями)</t>
  </si>
  <si>
    <t>Итого за 'Завтрак'</t>
  </si>
  <si>
    <t>10:00</t>
  </si>
  <si>
    <t>Кефир</t>
  </si>
  <si>
    <t>Итого за '10:00'</t>
  </si>
  <si>
    <t>Обед</t>
  </si>
  <si>
    <t>Салат из белокочанной капусты с кукурузой, луком и растительным маслом</t>
  </si>
  <si>
    <t>Щи из свежей капусты со сметаной (вариант 2)</t>
  </si>
  <si>
    <t>Биточки (котлеты) из рыбы</t>
  </si>
  <si>
    <t xml:space="preserve">Рис припущенный с овощами </t>
  </si>
  <si>
    <t>Кисель из смородины</t>
  </si>
  <si>
    <t>Хлеб ржаной</t>
  </si>
  <si>
    <t>Хлеб пшеничный</t>
  </si>
  <si>
    <t>Итого за 'Обед'</t>
  </si>
  <si>
    <t>Полдник</t>
  </si>
  <si>
    <t>Бананы</t>
  </si>
  <si>
    <t>Молоко порционное</t>
  </si>
  <si>
    <t>Пряники</t>
  </si>
  <si>
    <t>Итого за 'Полдник'</t>
  </si>
  <si>
    <t>Итого за день</t>
  </si>
  <si>
    <t>11.06.2026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</si>
  <si>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</si>
  <si>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</si>
  <si>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</si>
  <si>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</si>
  <si>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</si>
  <si>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</si>
  <si>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</si>
  <si>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</si>
  <si>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</si>
  <si>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</si>
  <si>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</si>
  <si>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</si>
  <si>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</si>
  <si>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</si>
  <si>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</si>
  <si>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</si>
  <si>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</si>
  <si>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</si>
  <si>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</si>
  <si>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</si>
  <si>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</si>
  <si>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</si>
  <si>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</si>
  <si>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</si>
  <si>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</si>
  <si>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</si>
  <si>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</si>
  <si>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</si>
  <si>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</si>
  <si>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</si>
  <si>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2/6</t>
  </si>
  <si>
    <t>27/10</t>
  </si>
  <si>
    <t/>
  </si>
  <si>
    <t>4/13</t>
  </si>
  <si>
    <t>38/10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</si>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</sst>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078C1107-B85D-4201-ACEE-F3A79AFA2B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FD52-69DA-487E-A540-AC42B46CF468}">
  <sheetPr codeName="Лист1">
    <pageSetUpPr fitToPage="1"/>
  </sheetPr>
  <dimension ref="A2:CQ1845"/>
  <sheetViews>
    <sheetView tabSelected="1" workbookViewId="0">
      <selection activeCell="B27" sqref="B27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2851562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"2/6"</f>
        <v>2/6</v>
      </c>
      <c r="B11" s="27" t="s">
        <v>91</v>
      </c>
      <c r="C11" s="28" t="str">
        <f>"160,0"</f>
        <v>160,0</v>
      </c>
      <c r="D11" s="28">
        <v>15.57</v>
      </c>
      <c r="E11" s="28">
        <v>16.559999999999999</v>
      </c>
      <c r="F11" s="28">
        <v>16.96</v>
      </c>
      <c r="G11" s="28">
        <v>0</v>
      </c>
      <c r="H11" s="28">
        <v>2.71</v>
      </c>
      <c r="I11" s="28">
        <v>225.31077439999999</v>
      </c>
      <c r="J11" s="27">
        <v>7.12</v>
      </c>
      <c r="K11" s="27">
        <v>0.12</v>
      </c>
      <c r="L11" s="27">
        <v>0</v>
      </c>
      <c r="M11" s="27">
        <v>0</v>
      </c>
      <c r="N11" s="27">
        <v>2.71</v>
      </c>
      <c r="O11" s="27">
        <v>0</v>
      </c>
      <c r="P11" s="27">
        <v>0</v>
      </c>
      <c r="Q11" s="27">
        <v>0</v>
      </c>
      <c r="R11" s="27">
        <v>0</v>
      </c>
      <c r="S11" s="27">
        <v>0.04</v>
      </c>
      <c r="T11" s="27">
        <v>2.38</v>
      </c>
      <c r="U11" s="27">
        <v>493.32</v>
      </c>
      <c r="V11" s="27">
        <v>205.91</v>
      </c>
      <c r="W11" s="27">
        <v>108.32</v>
      </c>
      <c r="X11" s="27">
        <v>18.04</v>
      </c>
      <c r="Y11" s="27">
        <v>236.88</v>
      </c>
      <c r="Z11" s="27">
        <v>2.68</v>
      </c>
      <c r="AA11" s="27">
        <v>198.72</v>
      </c>
      <c r="AB11" s="27">
        <v>74.56</v>
      </c>
      <c r="AC11" s="27">
        <v>346.88</v>
      </c>
      <c r="AD11" s="27">
        <v>0.78</v>
      </c>
      <c r="AE11" s="27">
        <v>7.0000000000000007E-2</v>
      </c>
      <c r="AF11" s="27">
        <v>0.48</v>
      </c>
      <c r="AG11" s="27">
        <v>0.23</v>
      </c>
      <c r="AH11" s="27">
        <v>4.68</v>
      </c>
      <c r="AI11" s="27">
        <v>0.23</v>
      </c>
      <c r="AJ11" s="27">
        <v>0</v>
      </c>
      <c r="AK11" s="27">
        <v>69.63</v>
      </c>
      <c r="AL11" s="27">
        <v>68.75</v>
      </c>
      <c r="AM11" s="27">
        <v>1337.52</v>
      </c>
      <c r="AN11" s="27">
        <v>1112.77</v>
      </c>
      <c r="AO11" s="27">
        <v>509.77</v>
      </c>
      <c r="AP11" s="27">
        <v>744.32</v>
      </c>
      <c r="AQ11" s="27">
        <v>250.16</v>
      </c>
      <c r="AR11" s="27">
        <v>798.05</v>
      </c>
      <c r="AS11" s="27">
        <v>802.78</v>
      </c>
      <c r="AT11" s="27">
        <v>889.1</v>
      </c>
      <c r="AU11" s="27">
        <v>1389.31</v>
      </c>
      <c r="AV11" s="27">
        <v>385.36</v>
      </c>
      <c r="AW11" s="27">
        <v>470.51</v>
      </c>
      <c r="AX11" s="27">
        <v>2007.42</v>
      </c>
      <c r="AY11" s="27">
        <v>15.79</v>
      </c>
      <c r="AZ11" s="27">
        <v>449.21</v>
      </c>
      <c r="BA11" s="27">
        <v>1049.6300000000001</v>
      </c>
      <c r="BB11" s="27">
        <v>615.24</v>
      </c>
      <c r="BC11" s="27">
        <v>341.78</v>
      </c>
      <c r="BD11" s="27">
        <v>0.13</v>
      </c>
      <c r="BE11" s="27">
        <v>0.06</v>
      </c>
      <c r="BF11" s="27">
        <v>0.03</v>
      </c>
      <c r="BG11" s="27">
        <v>7.0000000000000007E-2</v>
      </c>
      <c r="BH11" s="27">
        <v>0.08</v>
      </c>
      <c r="BI11" s="27">
        <v>0.39</v>
      </c>
      <c r="BJ11" s="27">
        <v>0</v>
      </c>
      <c r="BK11" s="27">
        <v>1.0900000000000001</v>
      </c>
      <c r="BL11" s="27">
        <v>0</v>
      </c>
      <c r="BM11" s="27">
        <v>0.34</v>
      </c>
      <c r="BN11" s="27">
        <v>0</v>
      </c>
      <c r="BO11" s="27">
        <v>0</v>
      </c>
      <c r="BP11" s="27">
        <v>0</v>
      </c>
      <c r="BQ11" s="27">
        <v>0.08</v>
      </c>
      <c r="BR11" s="27">
        <v>0.11</v>
      </c>
      <c r="BS11" s="27">
        <v>0.89</v>
      </c>
      <c r="BT11" s="27">
        <v>0</v>
      </c>
      <c r="BU11" s="27">
        <v>0</v>
      </c>
      <c r="BV11" s="27">
        <v>0.05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129.22</v>
      </c>
      <c r="CE11" s="27">
        <v>211.15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0</v>
      </c>
      <c r="CQ11" s="27">
        <v>0.8</v>
      </c>
    </row>
    <row r="12" spans="1:95" s="27" customFormat="1" ht="15" x14ac:dyDescent="0.25">
      <c r="A12" s="27" t="str">
        <f>"27/10"</f>
        <v>27/10</v>
      </c>
      <c r="B12" s="27" t="s">
        <v>92</v>
      </c>
      <c r="C12" s="28" t="str">
        <f>"200,0"</f>
        <v>200,0</v>
      </c>
      <c r="D12" s="28">
        <v>0.08</v>
      </c>
      <c r="E12" s="28">
        <v>0</v>
      </c>
      <c r="F12" s="28">
        <v>0.02</v>
      </c>
      <c r="G12" s="28">
        <v>0.02</v>
      </c>
      <c r="H12" s="28">
        <v>9.84</v>
      </c>
      <c r="I12" s="28">
        <v>37.802231999999989</v>
      </c>
      <c r="J12" s="27">
        <v>0</v>
      </c>
      <c r="K12" s="27">
        <v>0</v>
      </c>
      <c r="L12" s="27">
        <v>0</v>
      </c>
      <c r="M12" s="27">
        <v>0</v>
      </c>
      <c r="N12" s="27">
        <v>9.8000000000000007</v>
      </c>
      <c r="O12" s="27">
        <v>0</v>
      </c>
      <c r="P12" s="27">
        <v>0.04</v>
      </c>
      <c r="Q12" s="27">
        <v>0</v>
      </c>
      <c r="R12" s="27">
        <v>0</v>
      </c>
      <c r="S12" s="27">
        <v>0</v>
      </c>
      <c r="T12" s="27">
        <v>0.03</v>
      </c>
      <c r="U12" s="27">
        <v>0.1</v>
      </c>
      <c r="V12" s="27">
        <v>0.3</v>
      </c>
      <c r="W12" s="27">
        <v>0.28999999999999998</v>
      </c>
      <c r="X12" s="27">
        <v>0</v>
      </c>
      <c r="Y12" s="27">
        <v>0</v>
      </c>
      <c r="Z12" s="27">
        <v>0.03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200.04</v>
      </c>
      <c r="CE12" s="27">
        <v>0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0.14000000000000001</v>
      </c>
      <c r="E14" s="28">
        <v>0.14000000000000001</v>
      </c>
      <c r="F14" s="28">
        <v>12.65</v>
      </c>
      <c r="G14" s="28">
        <v>0</v>
      </c>
      <c r="H14" s="28">
        <v>0.23</v>
      </c>
      <c r="I14" s="28">
        <v>115.31024191556646</v>
      </c>
      <c r="J14" s="27">
        <v>8.2200000000000006</v>
      </c>
      <c r="K14" s="27">
        <v>0.38</v>
      </c>
      <c r="L14" s="27">
        <v>0</v>
      </c>
      <c r="M14" s="27">
        <v>0</v>
      </c>
      <c r="N14" s="27">
        <v>0.23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0.24</v>
      </c>
      <c r="U14" s="27">
        <v>2.62</v>
      </c>
      <c r="V14" s="27">
        <v>5.24</v>
      </c>
      <c r="W14" s="27">
        <v>4.1900000000000004</v>
      </c>
      <c r="X14" s="27">
        <v>0</v>
      </c>
      <c r="Y14" s="27">
        <v>5.24</v>
      </c>
      <c r="Z14" s="27">
        <v>0.03</v>
      </c>
      <c r="AA14" s="27">
        <v>69.819999999999993</v>
      </c>
      <c r="AB14" s="27">
        <v>52.36</v>
      </c>
      <c r="AC14" s="27">
        <v>78.540000000000006</v>
      </c>
      <c r="AD14" s="27">
        <v>0.17</v>
      </c>
      <c r="AE14" s="27">
        <v>0</v>
      </c>
      <c r="AF14" s="27">
        <v>0.02</v>
      </c>
      <c r="AG14" s="27">
        <v>0.02</v>
      </c>
      <c r="AH14" s="27">
        <v>0.03</v>
      </c>
      <c r="AI14" s="27">
        <v>0</v>
      </c>
      <c r="AJ14" s="27">
        <v>0</v>
      </c>
      <c r="AK14" s="27">
        <v>7.33</v>
      </c>
      <c r="AL14" s="27">
        <v>7.16</v>
      </c>
      <c r="AM14" s="27">
        <v>13.27</v>
      </c>
      <c r="AN14" s="27">
        <v>7.85</v>
      </c>
      <c r="AO14" s="27">
        <v>2.97</v>
      </c>
      <c r="AP14" s="27">
        <v>8.1999999999999993</v>
      </c>
      <c r="AQ14" s="27">
        <v>7.51</v>
      </c>
      <c r="AR14" s="27">
        <v>7.33</v>
      </c>
      <c r="AS14" s="27">
        <v>6.28</v>
      </c>
      <c r="AT14" s="27">
        <v>4.54</v>
      </c>
      <c r="AU14" s="27">
        <v>9.9499999999999993</v>
      </c>
      <c r="AV14" s="27">
        <v>6.11</v>
      </c>
      <c r="AW14" s="27">
        <v>4.1900000000000004</v>
      </c>
      <c r="AX14" s="27">
        <v>24.79</v>
      </c>
      <c r="AY14" s="27">
        <v>0</v>
      </c>
      <c r="AZ14" s="27">
        <v>8.3800000000000008</v>
      </c>
      <c r="BA14" s="27">
        <v>9.43</v>
      </c>
      <c r="BB14" s="27">
        <v>7.33</v>
      </c>
      <c r="BC14" s="27">
        <v>1.75</v>
      </c>
      <c r="BD14" s="27">
        <v>0.47</v>
      </c>
      <c r="BE14" s="27">
        <v>0.21</v>
      </c>
      <c r="BF14" s="27">
        <v>0.12</v>
      </c>
      <c r="BG14" s="27">
        <v>0.26</v>
      </c>
      <c r="BH14" s="27">
        <v>0.3</v>
      </c>
      <c r="BI14" s="27">
        <v>1.39</v>
      </c>
      <c r="BJ14" s="27">
        <v>0</v>
      </c>
      <c r="BK14" s="27">
        <v>3.85</v>
      </c>
      <c r="BL14" s="27">
        <v>0</v>
      </c>
      <c r="BM14" s="27">
        <v>1.19</v>
      </c>
      <c r="BN14" s="27">
        <v>0</v>
      </c>
      <c r="BO14" s="27">
        <v>0</v>
      </c>
      <c r="BP14" s="27">
        <v>0</v>
      </c>
      <c r="BQ14" s="27">
        <v>0.27</v>
      </c>
      <c r="BR14" s="27">
        <v>0.4</v>
      </c>
      <c r="BS14" s="27">
        <v>3.14</v>
      </c>
      <c r="BT14" s="27">
        <v>0</v>
      </c>
      <c r="BU14" s="27">
        <v>0</v>
      </c>
      <c r="BV14" s="27">
        <v>0.16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4.3600000000000003</v>
      </c>
      <c r="CE14" s="27">
        <v>78.540000000000006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20.73</v>
      </c>
      <c r="E16" s="30">
        <v>19.329999999999998</v>
      </c>
      <c r="F16" s="30">
        <v>33.19</v>
      </c>
      <c r="G16" s="30">
        <v>0.92</v>
      </c>
      <c r="H16" s="30">
        <v>28.77</v>
      </c>
      <c r="I16" s="30">
        <v>494.34</v>
      </c>
      <c r="J16" s="29">
        <v>17.02</v>
      </c>
      <c r="K16" s="29">
        <v>0.51</v>
      </c>
      <c r="L16" s="29">
        <v>0</v>
      </c>
      <c r="M16" s="29">
        <v>0</v>
      </c>
      <c r="N16" s="29">
        <v>13.73</v>
      </c>
      <c r="O16" s="29">
        <v>14.04</v>
      </c>
      <c r="P16" s="29">
        <v>1</v>
      </c>
      <c r="Q16" s="29">
        <v>0</v>
      </c>
      <c r="R16" s="29">
        <v>0</v>
      </c>
      <c r="S16" s="29">
        <v>0.33</v>
      </c>
      <c r="T16" s="29">
        <v>3.57</v>
      </c>
      <c r="U16" s="29">
        <v>734.74</v>
      </c>
      <c r="V16" s="29">
        <v>260.75</v>
      </c>
      <c r="W16" s="29">
        <v>219.4</v>
      </c>
      <c r="X16" s="29">
        <v>33.44</v>
      </c>
      <c r="Y16" s="29">
        <v>327.62</v>
      </c>
      <c r="Z16" s="29">
        <v>3.41</v>
      </c>
      <c r="AA16" s="29">
        <v>289.54000000000002</v>
      </c>
      <c r="AB16" s="29">
        <v>143.91999999999999</v>
      </c>
      <c r="AC16" s="29">
        <v>449.22</v>
      </c>
      <c r="AD16" s="29">
        <v>1.5</v>
      </c>
      <c r="AE16" s="29">
        <v>0.13</v>
      </c>
      <c r="AF16" s="29">
        <v>0.55000000000000004</v>
      </c>
      <c r="AG16" s="29">
        <v>0.75</v>
      </c>
      <c r="AH16" s="29">
        <v>6.3</v>
      </c>
      <c r="AI16" s="29">
        <v>0.3</v>
      </c>
      <c r="AJ16" s="29">
        <v>0</v>
      </c>
      <c r="AK16" s="29">
        <v>233.96</v>
      </c>
      <c r="AL16" s="29">
        <v>192.9</v>
      </c>
      <c r="AM16" s="29">
        <v>1758.09</v>
      </c>
      <c r="AN16" s="29">
        <v>1338.33</v>
      </c>
      <c r="AO16" s="29">
        <v>603.84</v>
      </c>
      <c r="AP16" s="29">
        <v>917.73</v>
      </c>
      <c r="AQ16" s="29">
        <v>354.07</v>
      </c>
      <c r="AR16" s="29">
        <v>1065.3800000000001</v>
      </c>
      <c r="AS16" s="29">
        <v>963.36</v>
      </c>
      <c r="AT16" s="29">
        <v>1089.54</v>
      </c>
      <c r="AU16" s="29">
        <v>1645.56</v>
      </c>
      <c r="AV16" s="29">
        <v>509.77</v>
      </c>
      <c r="AW16" s="29">
        <v>609.70000000000005</v>
      </c>
      <c r="AX16" s="29">
        <v>3246.7</v>
      </c>
      <c r="AY16" s="29">
        <v>15.79</v>
      </c>
      <c r="AZ16" s="29">
        <v>957.69</v>
      </c>
      <c r="BA16" s="29">
        <v>1287.3499999999999</v>
      </c>
      <c r="BB16" s="29">
        <v>828.17</v>
      </c>
      <c r="BC16" s="29">
        <v>416.93</v>
      </c>
      <c r="BD16" s="29">
        <v>0.6</v>
      </c>
      <c r="BE16" s="29">
        <v>0.28999999999999998</v>
      </c>
      <c r="BF16" s="29">
        <v>0.19</v>
      </c>
      <c r="BG16" s="29">
        <v>0.45</v>
      </c>
      <c r="BH16" s="29">
        <v>0.52</v>
      </c>
      <c r="BI16" s="29">
        <v>2.12</v>
      </c>
      <c r="BJ16" s="29">
        <v>0.04</v>
      </c>
      <c r="BK16" s="29">
        <v>5.74</v>
      </c>
      <c r="BL16" s="29">
        <v>0.01</v>
      </c>
      <c r="BM16" s="29">
        <v>1.73</v>
      </c>
      <c r="BN16" s="29">
        <v>0.01</v>
      </c>
      <c r="BO16" s="29">
        <v>0</v>
      </c>
      <c r="BP16" s="29">
        <v>0</v>
      </c>
      <c r="BQ16" s="29">
        <v>0.39</v>
      </c>
      <c r="BR16" s="29">
        <v>0.59</v>
      </c>
      <c r="BS16" s="29">
        <v>4.9000000000000004</v>
      </c>
      <c r="BT16" s="29">
        <v>0</v>
      </c>
      <c r="BU16" s="29">
        <v>0</v>
      </c>
      <c r="BV16" s="29">
        <v>0.54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347.94</v>
      </c>
      <c r="CD16" s="29" t="e">
        <f>$I$16/#REF!*100</f>
        <v>#REF!</v>
      </c>
      <c r="CE16" s="29">
        <v>313.52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10</v>
      </c>
      <c r="CQ16" s="29">
        <v>0.8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5.8</v>
      </c>
      <c r="E18" s="26">
        <v>5.8</v>
      </c>
      <c r="F18" s="26">
        <v>6.4</v>
      </c>
      <c r="G18" s="26">
        <v>0</v>
      </c>
      <c r="H18" s="26">
        <v>8</v>
      </c>
      <c r="I18" s="26">
        <v>116.6</v>
      </c>
      <c r="J18" s="25">
        <v>4</v>
      </c>
      <c r="K18" s="25">
        <v>0</v>
      </c>
      <c r="L18" s="25">
        <v>0</v>
      </c>
      <c r="M18" s="25">
        <v>0</v>
      </c>
      <c r="N18" s="25">
        <v>8</v>
      </c>
      <c r="O18" s="25">
        <v>0</v>
      </c>
      <c r="P18" s="25">
        <v>0</v>
      </c>
      <c r="Q18" s="25">
        <v>0</v>
      </c>
      <c r="R18" s="25">
        <v>0</v>
      </c>
      <c r="S18" s="25">
        <v>1.8</v>
      </c>
      <c r="T18" s="25">
        <v>1.4</v>
      </c>
      <c r="U18" s="25">
        <v>100</v>
      </c>
      <c r="V18" s="25">
        <v>292</v>
      </c>
      <c r="W18" s="25">
        <v>240</v>
      </c>
      <c r="X18" s="25">
        <v>28</v>
      </c>
      <c r="Y18" s="25">
        <v>190</v>
      </c>
      <c r="Z18" s="25">
        <v>0.2</v>
      </c>
      <c r="AA18" s="25">
        <v>40</v>
      </c>
      <c r="AB18" s="25">
        <v>20</v>
      </c>
      <c r="AC18" s="25">
        <v>44</v>
      </c>
      <c r="AD18" s="25">
        <v>0</v>
      </c>
      <c r="AE18" s="25">
        <v>0.06</v>
      </c>
      <c r="AF18" s="25">
        <v>0.34</v>
      </c>
      <c r="AG18" s="25">
        <v>0.2</v>
      </c>
      <c r="AH18" s="25">
        <v>1.6</v>
      </c>
      <c r="AI18" s="25">
        <v>1.4</v>
      </c>
      <c r="AJ18" s="25">
        <v>0</v>
      </c>
      <c r="AK18" s="25">
        <v>0</v>
      </c>
      <c r="AL18" s="25">
        <v>0</v>
      </c>
      <c r="AM18" s="25">
        <v>554</v>
      </c>
      <c r="AN18" s="25">
        <v>480</v>
      </c>
      <c r="AO18" s="25">
        <v>142</v>
      </c>
      <c r="AP18" s="25">
        <v>220</v>
      </c>
      <c r="AQ18" s="25">
        <v>86</v>
      </c>
      <c r="AR18" s="25">
        <v>282</v>
      </c>
      <c r="AS18" s="25">
        <v>212</v>
      </c>
      <c r="AT18" s="25">
        <v>210</v>
      </c>
      <c r="AU18" s="25">
        <v>432</v>
      </c>
      <c r="AV18" s="25">
        <v>156</v>
      </c>
      <c r="AW18" s="25">
        <v>92</v>
      </c>
      <c r="AX18" s="25">
        <v>1012</v>
      </c>
      <c r="AY18" s="25">
        <v>0</v>
      </c>
      <c r="AZ18" s="25">
        <v>544</v>
      </c>
      <c r="BA18" s="25">
        <v>370</v>
      </c>
      <c r="BB18" s="25">
        <v>310</v>
      </c>
      <c r="BC18" s="25">
        <v>40</v>
      </c>
      <c r="BD18" s="25">
        <v>0.2</v>
      </c>
      <c r="BE18" s="25">
        <v>0.14000000000000001</v>
      </c>
      <c r="BF18" s="25">
        <v>0.08</v>
      </c>
      <c r="BG18" s="25">
        <v>0.16</v>
      </c>
      <c r="BH18" s="25">
        <v>0.18</v>
      </c>
      <c r="BI18" s="25">
        <v>0.9</v>
      </c>
      <c r="BJ18" s="25">
        <v>0.06</v>
      </c>
      <c r="BK18" s="25">
        <v>1.1200000000000001</v>
      </c>
      <c r="BL18" s="25">
        <v>0.04</v>
      </c>
      <c r="BM18" s="25">
        <v>0.62</v>
      </c>
      <c r="BN18" s="25">
        <v>0.08</v>
      </c>
      <c r="BO18" s="25">
        <v>0</v>
      </c>
      <c r="BP18" s="25">
        <v>0</v>
      </c>
      <c r="BQ18" s="25">
        <v>0.08</v>
      </c>
      <c r="BR18" s="25">
        <v>0.16</v>
      </c>
      <c r="BS18" s="25">
        <v>1.38</v>
      </c>
      <c r="BT18" s="25">
        <v>0.02</v>
      </c>
      <c r="BU18" s="25">
        <v>0</v>
      </c>
      <c r="BV18" s="25">
        <v>0.04</v>
      </c>
      <c r="BW18" s="25">
        <v>0.06</v>
      </c>
      <c r="BX18" s="25">
        <v>0.16</v>
      </c>
      <c r="BY18" s="25">
        <v>0</v>
      </c>
      <c r="BZ18" s="25">
        <v>0</v>
      </c>
      <c r="CA18" s="25">
        <v>0</v>
      </c>
      <c r="CB18" s="25">
        <v>176.6</v>
      </c>
      <c r="CE18" s="25">
        <v>43.33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5.8</v>
      </c>
      <c r="E19" s="30">
        <v>5.8</v>
      </c>
      <c r="F19" s="30">
        <v>6.4</v>
      </c>
      <c r="G19" s="30">
        <v>0</v>
      </c>
      <c r="H19" s="30">
        <v>8</v>
      </c>
      <c r="I19" s="30">
        <v>116.6</v>
      </c>
      <c r="J19" s="29">
        <v>4</v>
      </c>
      <c r="K19" s="29">
        <v>0</v>
      </c>
      <c r="L19" s="29">
        <v>0</v>
      </c>
      <c r="M19" s="29">
        <v>0</v>
      </c>
      <c r="N19" s="29">
        <v>8</v>
      </c>
      <c r="O19" s="29">
        <v>0</v>
      </c>
      <c r="P19" s="29">
        <v>0</v>
      </c>
      <c r="Q19" s="29">
        <v>0</v>
      </c>
      <c r="R19" s="29">
        <v>0</v>
      </c>
      <c r="S19" s="29">
        <v>1.8</v>
      </c>
      <c r="T19" s="29">
        <v>1.4</v>
      </c>
      <c r="U19" s="29">
        <v>100</v>
      </c>
      <c r="V19" s="29">
        <v>292</v>
      </c>
      <c r="W19" s="29">
        <v>240</v>
      </c>
      <c r="X19" s="29">
        <v>28</v>
      </c>
      <c r="Y19" s="29">
        <v>190</v>
      </c>
      <c r="Z19" s="29">
        <v>0.2</v>
      </c>
      <c r="AA19" s="29">
        <v>40</v>
      </c>
      <c r="AB19" s="29">
        <v>20</v>
      </c>
      <c r="AC19" s="29">
        <v>44</v>
      </c>
      <c r="AD19" s="29">
        <v>0</v>
      </c>
      <c r="AE19" s="29">
        <v>0.06</v>
      </c>
      <c r="AF19" s="29">
        <v>0.34</v>
      </c>
      <c r="AG19" s="29">
        <v>0.2</v>
      </c>
      <c r="AH19" s="29">
        <v>1.6</v>
      </c>
      <c r="AI19" s="29">
        <v>1.4</v>
      </c>
      <c r="AJ19" s="29">
        <v>0</v>
      </c>
      <c r="AK19" s="29">
        <v>0</v>
      </c>
      <c r="AL19" s="29">
        <v>0</v>
      </c>
      <c r="AM19" s="29">
        <v>554</v>
      </c>
      <c r="AN19" s="29">
        <v>480</v>
      </c>
      <c r="AO19" s="29">
        <v>142</v>
      </c>
      <c r="AP19" s="29">
        <v>220</v>
      </c>
      <c r="AQ19" s="29">
        <v>86</v>
      </c>
      <c r="AR19" s="29">
        <v>282</v>
      </c>
      <c r="AS19" s="29">
        <v>212</v>
      </c>
      <c r="AT19" s="29">
        <v>210</v>
      </c>
      <c r="AU19" s="29">
        <v>432</v>
      </c>
      <c r="AV19" s="29">
        <v>156</v>
      </c>
      <c r="AW19" s="29">
        <v>92</v>
      </c>
      <c r="AX19" s="29">
        <v>1012</v>
      </c>
      <c r="AY19" s="29">
        <v>0</v>
      </c>
      <c r="AZ19" s="29">
        <v>544</v>
      </c>
      <c r="BA19" s="29">
        <v>370</v>
      </c>
      <c r="BB19" s="29">
        <v>310</v>
      </c>
      <c r="BC19" s="29">
        <v>40</v>
      </c>
      <c r="BD19" s="29">
        <v>0.2</v>
      </c>
      <c r="BE19" s="29">
        <v>0.14000000000000001</v>
      </c>
      <c r="BF19" s="29">
        <v>0.08</v>
      </c>
      <c r="BG19" s="29">
        <v>0.16</v>
      </c>
      <c r="BH19" s="29">
        <v>0.18</v>
      </c>
      <c r="BI19" s="29">
        <v>0.9</v>
      </c>
      <c r="BJ19" s="29">
        <v>0.06</v>
      </c>
      <c r="BK19" s="29">
        <v>1.1200000000000001</v>
      </c>
      <c r="BL19" s="29">
        <v>0.04</v>
      </c>
      <c r="BM19" s="29">
        <v>0.62</v>
      </c>
      <c r="BN19" s="29">
        <v>0.08</v>
      </c>
      <c r="BO19" s="29">
        <v>0</v>
      </c>
      <c r="BP19" s="29">
        <v>0</v>
      </c>
      <c r="BQ19" s="29">
        <v>0.08</v>
      </c>
      <c r="BR19" s="29">
        <v>0.16</v>
      </c>
      <c r="BS19" s="29">
        <v>1.38</v>
      </c>
      <c r="BT19" s="29">
        <v>0.02</v>
      </c>
      <c r="BU19" s="29">
        <v>0</v>
      </c>
      <c r="BV19" s="29">
        <v>0.04</v>
      </c>
      <c r="BW19" s="29">
        <v>0.06</v>
      </c>
      <c r="BX19" s="29">
        <v>0.16</v>
      </c>
      <c r="BY19" s="29">
        <v>0</v>
      </c>
      <c r="BZ19" s="29">
        <v>0</v>
      </c>
      <c r="CA19" s="29">
        <v>0</v>
      </c>
      <c r="CB19" s="29">
        <v>176.6</v>
      </c>
      <c r="CD19" s="29" t="e">
        <f>$I$19/#REF!*100</f>
        <v>#REF!</v>
      </c>
      <c r="CE19" s="29">
        <v>43.33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"5/1"</f>
        <v>5/1</v>
      </c>
      <c r="B21" s="27" t="s">
        <v>101</v>
      </c>
      <c r="C21" s="28" t="str">
        <f>"60,0"</f>
        <v>60,0</v>
      </c>
      <c r="D21" s="28">
        <v>0.98</v>
      </c>
      <c r="E21" s="28">
        <v>0</v>
      </c>
      <c r="F21" s="28">
        <v>3.61</v>
      </c>
      <c r="G21" s="28">
        <v>3.61</v>
      </c>
      <c r="H21" s="28">
        <v>6</v>
      </c>
      <c r="I21" s="28">
        <v>58.148319599999994</v>
      </c>
      <c r="J21" s="27">
        <v>0.45</v>
      </c>
      <c r="K21" s="27">
        <v>2.34</v>
      </c>
      <c r="L21" s="27">
        <v>0</v>
      </c>
      <c r="M21" s="27">
        <v>0</v>
      </c>
      <c r="N21" s="27">
        <v>4.1100000000000003</v>
      </c>
      <c r="O21" s="27">
        <v>0.92</v>
      </c>
      <c r="P21" s="27">
        <v>0.97</v>
      </c>
      <c r="Q21" s="27">
        <v>0</v>
      </c>
      <c r="R21" s="27">
        <v>0</v>
      </c>
      <c r="S21" s="27">
        <v>0.13</v>
      </c>
      <c r="T21" s="27">
        <v>0.75</v>
      </c>
      <c r="U21" s="27">
        <v>119.19</v>
      </c>
      <c r="V21" s="27">
        <v>127.23</v>
      </c>
      <c r="W21" s="27">
        <v>21.6</v>
      </c>
      <c r="X21" s="27">
        <v>7.04</v>
      </c>
      <c r="Y21" s="27">
        <v>15.07</v>
      </c>
      <c r="Z21" s="27">
        <v>0.28999999999999998</v>
      </c>
      <c r="AA21" s="27">
        <v>0</v>
      </c>
      <c r="AB21" s="27">
        <v>8</v>
      </c>
      <c r="AC21" s="27">
        <v>1.22</v>
      </c>
      <c r="AD21" s="27">
        <v>1.63</v>
      </c>
      <c r="AE21" s="27">
        <v>0.01</v>
      </c>
      <c r="AF21" s="27">
        <v>0.02</v>
      </c>
      <c r="AG21" s="27">
        <v>0.28999999999999998</v>
      </c>
      <c r="AH21" s="27">
        <v>0.39</v>
      </c>
      <c r="AI21" s="27">
        <v>18.399999999999999</v>
      </c>
      <c r="AJ21" s="27">
        <v>0</v>
      </c>
      <c r="AK21" s="27">
        <v>0</v>
      </c>
      <c r="AL21" s="27">
        <v>0</v>
      </c>
      <c r="AM21" s="27">
        <v>25.59</v>
      </c>
      <c r="AN21" s="27">
        <v>24.39</v>
      </c>
      <c r="AO21" s="27">
        <v>8.8000000000000007</v>
      </c>
      <c r="AP21" s="27">
        <v>17.989999999999998</v>
      </c>
      <c r="AQ21" s="27">
        <v>4</v>
      </c>
      <c r="AR21" s="27">
        <v>22.39</v>
      </c>
      <c r="AS21" s="27">
        <v>28.39</v>
      </c>
      <c r="AT21" s="27">
        <v>33.99</v>
      </c>
      <c r="AU21" s="27">
        <v>68.78</v>
      </c>
      <c r="AV21" s="27">
        <v>11.2</v>
      </c>
      <c r="AW21" s="27">
        <v>18.79</v>
      </c>
      <c r="AX21" s="27">
        <v>109.96</v>
      </c>
      <c r="AY21" s="27">
        <v>0</v>
      </c>
      <c r="AZ21" s="27">
        <v>23.59</v>
      </c>
      <c r="BA21" s="27">
        <v>23.59</v>
      </c>
      <c r="BB21" s="27">
        <v>19.989999999999998</v>
      </c>
      <c r="BC21" s="27">
        <v>8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0.22</v>
      </c>
      <c r="BL21" s="27">
        <v>0</v>
      </c>
      <c r="BM21" s="27">
        <v>0.14000000000000001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0.84</v>
      </c>
      <c r="BT21" s="27">
        <v>0</v>
      </c>
      <c r="BU21" s="27">
        <v>0</v>
      </c>
      <c r="BV21" s="27">
        <v>2.08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48.85</v>
      </c>
      <c r="CE21" s="27">
        <v>1.33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1.8</v>
      </c>
      <c r="CQ21" s="27">
        <v>0.3</v>
      </c>
    </row>
    <row r="22" spans="1:95" s="27" customFormat="1" ht="15" x14ac:dyDescent="0.25">
      <c r="A22" s="27" t="str">
        <f>"7/2"</f>
        <v>7/2</v>
      </c>
      <c r="B22" s="27" t="s">
        <v>102</v>
      </c>
      <c r="C22" s="28" t="str">
        <f>"200,0"</f>
        <v>200,0</v>
      </c>
      <c r="D22" s="28">
        <v>1.54</v>
      </c>
      <c r="E22" s="28">
        <v>0.1</v>
      </c>
      <c r="F22" s="28">
        <v>2.42</v>
      </c>
      <c r="G22" s="28">
        <v>2.15</v>
      </c>
      <c r="H22" s="28">
        <v>8.01</v>
      </c>
      <c r="I22" s="28">
        <v>57.15903368</v>
      </c>
      <c r="J22" s="27">
        <v>0.75</v>
      </c>
      <c r="K22" s="27">
        <v>1.3</v>
      </c>
      <c r="L22" s="27">
        <v>0</v>
      </c>
      <c r="M22" s="27">
        <v>0</v>
      </c>
      <c r="N22" s="27">
        <v>3.62</v>
      </c>
      <c r="O22" s="27">
        <v>2.8</v>
      </c>
      <c r="P22" s="27">
        <v>1.59</v>
      </c>
      <c r="Q22" s="27">
        <v>0</v>
      </c>
      <c r="R22" s="27">
        <v>0</v>
      </c>
      <c r="S22" s="27">
        <v>0.27</v>
      </c>
      <c r="T22" s="27">
        <v>1.56</v>
      </c>
      <c r="U22" s="27">
        <v>320.98</v>
      </c>
      <c r="V22" s="27">
        <v>265.05</v>
      </c>
      <c r="W22" s="27">
        <v>32.93</v>
      </c>
      <c r="X22" s="27">
        <v>15.62</v>
      </c>
      <c r="Y22" s="27">
        <v>34.799999999999997</v>
      </c>
      <c r="Z22" s="27">
        <v>0.56000000000000005</v>
      </c>
      <c r="AA22" s="27">
        <v>3.6</v>
      </c>
      <c r="AB22" s="27">
        <v>973.12</v>
      </c>
      <c r="AC22" s="27">
        <v>208.5</v>
      </c>
      <c r="AD22" s="27">
        <v>1.02</v>
      </c>
      <c r="AE22" s="27">
        <v>0.04</v>
      </c>
      <c r="AF22" s="27">
        <v>0.04</v>
      </c>
      <c r="AG22" s="27">
        <v>0.57999999999999996</v>
      </c>
      <c r="AH22" s="27">
        <v>0.98</v>
      </c>
      <c r="AI22" s="27">
        <v>11.11</v>
      </c>
      <c r="AJ22" s="27">
        <v>0</v>
      </c>
      <c r="AK22" s="27">
        <v>0</v>
      </c>
      <c r="AL22" s="27">
        <v>0</v>
      </c>
      <c r="AM22" s="27">
        <v>47.75</v>
      </c>
      <c r="AN22" s="27">
        <v>47.21</v>
      </c>
      <c r="AO22" s="27">
        <v>13.29</v>
      </c>
      <c r="AP22" s="27">
        <v>33.9</v>
      </c>
      <c r="AQ22" s="27">
        <v>10.27</v>
      </c>
      <c r="AR22" s="27">
        <v>39.159999999999997</v>
      </c>
      <c r="AS22" s="27">
        <v>48.79</v>
      </c>
      <c r="AT22" s="27">
        <v>79.16</v>
      </c>
      <c r="AU22" s="27">
        <v>106.69</v>
      </c>
      <c r="AV22" s="27">
        <v>18.850000000000001</v>
      </c>
      <c r="AW22" s="27">
        <v>32.53</v>
      </c>
      <c r="AX22" s="27">
        <v>192.71</v>
      </c>
      <c r="AY22" s="27">
        <v>0</v>
      </c>
      <c r="AZ22" s="27">
        <v>36.19</v>
      </c>
      <c r="BA22" s="27">
        <v>35.909999999999997</v>
      </c>
      <c r="BB22" s="27">
        <v>33.130000000000003</v>
      </c>
      <c r="BC22" s="27">
        <v>14.1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0.12</v>
      </c>
      <c r="BL22" s="27">
        <v>0</v>
      </c>
      <c r="BM22" s="27">
        <v>0.08</v>
      </c>
      <c r="BN22" s="27">
        <v>0.01</v>
      </c>
      <c r="BO22" s="27">
        <v>0.01</v>
      </c>
      <c r="BP22" s="27">
        <v>0</v>
      </c>
      <c r="BQ22" s="27">
        <v>0</v>
      </c>
      <c r="BR22" s="27">
        <v>0</v>
      </c>
      <c r="BS22" s="27">
        <v>0.45</v>
      </c>
      <c r="BT22" s="27">
        <v>0</v>
      </c>
      <c r="BU22" s="27">
        <v>0</v>
      </c>
      <c r="BV22" s="27">
        <v>1.21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239.1</v>
      </c>
      <c r="CE22" s="27">
        <v>165.79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"12/7"</f>
        <v>12/7</v>
      </c>
      <c r="B23" s="27" t="s">
        <v>103</v>
      </c>
      <c r="C23" s="28" t="str">
        <f>"70,0"</f>
        <v>70,0</v>
      </c>
      <c r="D23" s="28">
        <v>11.9</v>
      </c>
      <c r="E23" s="28">
        <v>11.14</v>
      </c>
      <c r="F23" s="28">
        <v>4.0999999999999996</v>
      </c>
      <c r="G23" s="28">
        <v>0.09</v>
      </c>
      <c r="H23" s="28">
        <v>5.61</v>
      </c>
      <c r="I23" s="28">
        <v>107.26782500000002</v>
      </c>
      <c r="J23" s="27">
        <v>0.99</v>
      </c>
      <c r="K23" s="27">
        <v>0</v>
      </c>
      <c r="L23" s="27">
        <v>0</v>
      </c>
      <c r="M23" s="27">
        <v>0</v>
      </c>
      <c r="N23" s="27">
        <v>0.8</v>
      </c>
      <c r="O23" s="27">
        <v>4.79</v>
      </c>
      <c r="P23" s="27">
        <v>0.02</v>
      </c>
      <c r="Q23" s="27">
        <v>0</v>
      </c>
      <c r="R23" s="27">
        <v>0</v>
      </c>
      <c r="S23" s="27">
        <v>0.01</v>
      </c>
      <c r="T23" s="27">
        <v>1.31</v>
      </c>
      <c r="U23" s="27">
        <v>153.63</v>
      </c>
      <c r="V23" s="27">
        <v>151.85</v>
      </c>
      <c r="W23" s="27">
        <v>30.68</v>
      </c>
      <c r="X23" s="27">
        <v>17.760000000000002</v>
      </c>
      <c r="Y23" s="27">
        <v>121.21</v>
      </c>
      <c r="Z23" s="27">
        <v>0.44</v>
      </c>
      <c r="AA23" s="27">
        <v>29.49</v>
      </c>
      <c r="AB23" s="27">
        <v>4.03</v>
      </c>
      <c r="AC23" s="27">
        <v>30.21</v>
      </c>
      <c r="AD23" s="27">
        <v>0.81</v>
      </c>
      <c r="AE23" s="27">
        <v>0.1</v>
      </c>
      <c r="AF23" s="27">
        <v>0.12</v>
      </c>
      <c r="AG23" s="27">
        <v>2.29</v>
      </c>
      <c r="AH23" s="27">
        <v>4.5199999999999996</v>
      </c>
      <c r="AI23" s="27">
        <v>0.65</v>
      </c>
      <c r="AJ23" s="27">
        <v>0</v>
      </c>
      <c r="AK23" s="27">
        <v>634.64</v>
      </c>
      <c r="AL23" s="27">
        <v>488.74</v>
      </c>
      <c r="AM23" s="27">
        <v>993.85</v>
      </c>
      <c r="AN23" s="27">
        <v>1091.8900000000001</v>
      </c>
      <c r="AO23" s="27">
        <v>310.75</v>
      </c>
      <c r="AP23" s="27">
        <v>629.16999999999996</v>
      </c>
      <c r="AQ23" s="27">
        <v>130.11000000000001</v>
      </c>
      <c r="AR23" s="27">
        <v>88.01</v>
      </c>
      <c r="AS23" s="27">
        <v>55.24</v>
      </c>
      <c r="AT23" s="27">
        <v>68.62</v>
      </c>
      <c r="AU23" s="27">
        <v>80.709999999999994</v>
      </c>
      <c r="AV23" s="27">
        <v>467.1</v>
      </c>
      <c r="AW23" s="27">
        <v>44.82</v>
      </c>
      <c r="AX23" s="27">
        <v>303.91000000000003</v>
      </c>
      <c r="AY23" s="27">
        <v>0.57999999999999996</v>
      </c>
      <c r="AZ23" s="27">
        <v>91.47</v>
      </c>
      <c r="BA23" s="27">
        <v>71.19</v>
      </c>
      <c r="BB23" s="27">
        <v>66.2</v>
      </c>
      <c r="BC23" s="27">
        <v>32.89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0.01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0.01</v>
      </c>
      <c r="BT23" s="27">
        <v>0</v>
      </c>
      <c r="BU23" s="27">
        <v>0</v>
      </c>
      <c r="BV23" s="27">
        <v>0.04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57.42</v>
      </c>
      <c r="CE23" s="27">
        <v>30.16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0.35</v>
      </c>
    </row>
    <row r="24" spans="1:95" s="27" customFormat="1" ht="15" x14ac:dyDescent="0.25">
      <c r="A24" s="27" t="str">
        <f>"38/3"</f>
        <v>38/3</v>
      </c>
      <c r="B24" s="27" t="s">
        <v>104</v>
      </c>
      <c r="C24" s="28" t="str">
        <f>"130,0"</f>
        <v>130,0</v>
      </c>
      <c r="D24" s="28">
        <v>3.28</v>
      </c>
      <c r="E24" s="28">
        <v>0</v>
      </c>
      <c r="F24" s="28">
        <v>6.19</v>
      </c>
      <c r="G24" s="28">
        <v>6.19</v>
      </c>
      <c r="H24" s="28">
        <v>34.32</v>
      </c>
      <c r="I24" s="28">
        <v>205.90830389999999</v>
      </c>
      <c r="J24" s="27">
        <v>0.87</v>
      </c>
      <c r="K24" s="27">
        <v>3.8</v>
      </c>
      <c r="L24" s="27">
        <v>0</v>
      </c>
      <c r="M24" s="27">
        <v>0</v>
      </c>
      <c r="N24" s="27">
        <v>1.19</v>
      </c>
      <c r="O24" s="27">
        <v>31.53</v>
      </c>
      <c r="P24" s="27">
        <v>1.61</v>
      </c>
      <c r="Q24" s="27">
        <v>0</v>
      </c>
      <c r="R24" s="27">
        <v>0</v>
      </c>
      <c r="S24" s="27">
        <v>0.03</v>
      </c>
      <c r="T24" s="27">
        <v>3.03</v>
      </c>
      <c r="U24" s="27">
        <v>1002.92</v>
      </c>
      <c r="V24" s="27">
        <v>66.510000000000005</v>
      </c>
      <c r="W24" s="27">
        <v>16.18</v>
      </c>
      <c r="X24" s="27">
        <v>24.6</v>
      </c>
      <c r="Y24" s="27">
        <v>71.599999999999994</v>
      </c>
      <c r="Z24" s="27">
        <v>0.6</v>
      </c>
      <c r="AA24" s="27">
        <v>0</v>
      </c>
      <c r="AB24" s="27">
        <v>421.2</v>
      </c>
      <c r="AC24" s="27">
        <v>78</v>
      </c>
      <c r="AD24" s="27">
        <v>2.79</v>
      </c>
      <c r="AE24" s="27">
        <v>0.04</v>
      </c>
      <c r="AF24" s="27">
        <v>0.02</v>
      </c>
      <c r="AG24" s="27">
        <v>0.67</v>
      </c>
      <c r="AH24" s="27">
        <v>1.58</v>
      </c>
      <c r="AI24" s="27">
        <v>0.39</v>
      </c>
      <c r="AJ24" s="27">
        <v>0</v>
      </c>
      <c r="AK24" s="27">
        <v>0</v>
      </c>
      <c r="AL24" s="27">
        <v>0</v>
      </c>
      <c r="AM24" s="27">
        <v>278.14</v>
      </c>
      <c r="AN24" s="27">
        <v>117.39</v>
      </c>
      <c r="AO24" s="27">
        <v>71.69</v>
      </c>
      <c r="AP24" s="27">
        <v>108.24</v>
      </c>
      <c r="AQ24" s="27">
        <v>44.9</v>
      </c>
      <c r="AR24" s="27">
        <v>166.17</v>
      </c>
      <c r="AS24" s="27">
        <v>175.74</v>
      </c>
      <c r="AT24" s="27">
        <v>228.99</v>
      </c>
      <c r="AU24" s="27">
        <v>245.95</v>
      </c>
      <c r="AV24" s="27">
        <v>76.349999999999994</v>
      </c>
      <c r="AW24" s="27">
        <v>143.80000000000001</v>
      </c>
      <c r="AX24" s="27">
        <v>544.08000000000004</v>
      </c>
      <c r="AY24" s="27">
        <v>0</v>
      </c>
      <c r="AZ24" s="27">
        <v>148.30000000000001</v>
      </c>
      <c r="BA24" s="27">
        <v>148.41</v>
      </c>
      <c r="BB24" s="27">
        <v>130</v>
      </c>
      <c r="BC24" s="27">
        <v>61.55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0.44</v>
      </c>
      <c r="BL24" s="27">
        <v>0</v>
      </c>
      <c r="BM24" s="27">
        <v>0.25</v>
      </c>
      <c r="BN24" s="27">
        <v>0.02</v>
      </c>
      <c r="BO24" s="27">
        <v>0.04</v>
      </c>
      <c r="BP24" s="27">
        <v>0</v>
      </c>
      <c r="BQ24" s="27">
        <v>0</v>
      </c>
      <c r="BR24" s="27">
        <v>0</v>
      </c>
      <c r="BS24" s="27">
        <v>1.5</v>
      </c>
      <c r="BT24" s="27">
        <v>0</v>
      </c>
      <c r="BU24" s="27">
        <v>0</v>
      </c>
      <c r="BV24" s="27">
        <v>3.47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104.31</v>
      </c>
      <c r="CE24" s="27">
        <v>70.2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2.6</v>
      </c>
    </row>
    <row r="25" spans="1:95" s="27" customFormat="1" ht="15" x14ac:dyDescent="0.25">
      <c r="A25" s="27" t="str">
        <f>"18/10"</f>
        <v>18/10</v>
      </c>
      <c r="B25" s="27" t="s">
        <v>105</v>
      </c>
      <c r="C25" s="28" t="str">
        <f>"200,0"</f>
        <v>200,0</v>
      </c>
      <c r="D25" s="28">
        <v>0.11</v>
      </c>
      <c r="E25" s="28">
        <v>0</v>
      </c>
      <c r="F25" s="28">
        <v>0.04</v>
      </c>
      <c r="G25" s="28">
        <v>0.04</v>
      </c>
      <c r="H25" s="28">
        <v>26.96</v>
      </c>
      <c r="I25" s="28">
        <v>105.544568</v>
      </c>
      <c r="J25" s="27">
        <v>0</v>
      </c>
      <c r="K25" s="27">
        <v>0</v>
      </c>
      <c r="L25" s="27">
        <v>0</v>
      </c>
      <c r="M25" s="27">
        <v>0</v>
      </c>
      <c r="N25" s="27">
        <v>20.36</v>
      </c>
      <c r="O25" s="27">
        <v>5.87</v>
      </c>
      <c r="P25" s="27">
        <v>0.73</v>
      </c>
      <c r="Q25" s="27">
        <v>0</v>
      </c>
      <c r="R25" s="27">
        <v>0</v>
      </c>
      <c r="S25" s="27">
        <v>0.62</v>
      </c>
      <c r="T25" s="27">
        <v>0.1</v>
      </c>
      <c r="U25" s="27">
        <v>0.87</v>
      </c>
      <c r="V25" s="27">
        <v>25.34</v>
      </c>
      <c r="W25" s="27">
        <v>6.4</v>
      </c>
      <c r="X25" s="27">
        <v>2.85</v>
      </c>
      <c r="Y25" s="27">
        <v>7.77</v>
      </c>
      <c r="Z25" s="27">
        <v>0.17</v>
      </c>
      <c r="AA25" s="27">
        <v>0</v>
      </c>
      <c r="AB25" s="27">
        <v>0</v>
      </c>
      <c r="AC25" s="27">
        <v>0</v>
      </c>
      <c r="AD25" s="27">
        <v>0.2</v>
      </c>
      <c r="AE25" s="27">
        <v>0</v>
      </c>
      <c r="AF25" s="27">
        <v>0</v>
      </c>
      <c r="AG25" s="27">
        <v>0.03</v>
      </c>
      <c r="AH25" s="27">
        <v>0.06</v>
      </c>
      <c r="AI25" s="27">
        <v>1.2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205.4</v>
      </c>
      <c r="CE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20</v>
      </c>
      <c r="CQ25" s="27">
        <v>0</v>
      </c>
    </row>
    <row r="26" spans="1:95" s="27" customFormat="1" ht="15" x14ac:dyDescent="0.25">
      <c r="A26" s="27" t="str">
        <f>"-"</f>
        <v>-</v>
      </c>
      <c r="B26" s="27" t="s">
        <v>106</v>
      </c>
      <c r="C26" s="28" t="str">
        <f>"40,0"</f>
        <v>40,0</v>
      </c>
      <c r="D26" s="28">
        <v>2.64</v>
      </c>
      <c r="E26" s="28">
        <v>0</v>
      </c>
      <c r="F26" s="28">
        <v>0.48</v>
      </c>
      <c r="G26" s="28">
        <v>0.48</v>
      </c>
      <c r="H26" s="28">
        <v>16.68</v>
      </c>
      <c r="I26" s="28">
        <v>77.352000000000004</v>
      </c>
      <c r="J26" s="27">
        <v>0.08</v>
      </c>
      <c r="K26" s="27">
        <v>0</v>
      </c>
      <c r="L26" s="27">
        <v>0</v>
      </c>
      <c r="M26" s="27">
        <v>0</v>
      </c>
      <c r="N26" s="27">
        <v>0.48</v>
      </c>
      <c r="O26" s="27">
        <v>12.88</v>
      </c>
      <c r="P26" s="27">
        <v>3.32</v>
      </c>
      <c r="Q26" s="27">
        <v>0</v>
      </c>
      <c r="R26" s="27">
        <v>0</v>
      </c>
      <c r="S26" s="27">
        <v>0.4</v>
      </c>
      <c r="T26" s="27">
        <v>1</v>
      </c>
      <c r="U26" s="27">
        <v>244</v>
      </c>
      <c r="V26" s="27">
        <v>98</v>
      </c>
      <c r="W26" s="27">
        <v>14</v>
      </c>
      <c r="X26" s="27">
        <v>18.8</v>
      </c>
      <c r="Y26" s="27">
        <v>63.2</v>
      </c>
      <c r="Z26" s="27">
        <v>1.56</v>
      </c>
      <c r="AA26" s="27">
        <v>0</v>
      </c>
      <c r="AB26" s="27">
        <v>2</v>
      </c>
      <c r="AC26" s="27">
        <v>0.4</v>
      </c>
      <c r="AD26" s="27">
        <v>0.56000000000000005</v>
      </c>
      <c r="AE26" s="27">
        <v>7.0000000000000007E-2</v>
      </c>
      <c r="AF26" s="27">
        <v>0.03</v>
      </c>
      <c r="AG26" s="27">
        <v>0.28000000000000003</v>
      </c>
      <c r="AH26" s="27">
        <v>0.8</v>
      </c>
      <c r="AI26" s="27">
        <v>0</v>
      </c>
      <c r="AJ26" s="27">
        <v>0</v>
      </c>
      <c r="AK26" s="27">
        <v>0</v>
      </c>
      <c r="AL26" s="27">
        <v>0</v>
      </c>
      <c r="AM26" s="27">
        <v>170.8</v>
      </c>
      <c r="AN26" s="27">
        <v>89.2</v>
      </c>
      <c r="AO26" s="27">
        <v>37.200000000000003</v>
      </c>
      <c r="AP26" s="27">
        <v>79.2</v>
      </c>
      <c r="AQ26" s="27">
        <v>32</v>
      </c>
      <c r="AR26" s="27">
        <v>148.4</v>
      </c>
      <c r="AS26" s="27">
        <v>118.8</v>
      </c>
      <c r="AT26" s="27">
        <v>116.4</v>
      </c>
      <c r="AU26" s="27">
        <v>185.6</v>
      </c>
      <c r="AV26" s="27">
        <v>49.6</v>
      </c>
      <c r="AW26" s="27">
        <v>124</v>
      </c>
      <c r="AX26" s="27">
        <v>611.6</v>
      </c>
      <c r="AY26" s="27">
        <v>0</v>
      </c>
      <c r="AZ26" s="27">
        <v>210.4</v>
      </c>
      <c r="BA26" s="27">
        <v>116.4</v>
      </c>
      <c r="BB26" s="27">
        <v>72</v>
      </c>
      <c r="BC26" s="27">
        <v>52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0.06</v>
      </c>
      <c r="BL26" s="27">
        <v>0</v>
      </c>
      <c r="BM26" s="27">
        <v>0</v>
      </c>
      <c r="BN26" s="27">
        <v>0.01</v>
      </c>
      <c r="BO26" s="27">
        <v>0</v>
      </c>
      <c r="BP26" s="27">
        <v>0</v>
      </c>
      <c r="BQ26" s="27">
        <v>0</v>
      </c>
      <c r="BR26" s="27">
        <v>0</v>
      </c>
      <c r="BS26" s="27">
        <v>0.04</v>
      </c>
      <c r="BT26" s="27">
        <v>0</v>
      </c>
      <c r="BU26" s="27">
        <v>0</v>
      </c>
      <c r="BV26" s="27">
        <v>0.19</v>
      </c>
      <c r="BW26" s="27">
        <v>0.03</v>
      </c>
      <c r="BX26" s="27">
        <v>0</v>
      </c>
      <c r="BY26" s="27">
        <v>0</v>
      </c>
      <c r="BZ26" s="27">
        <v>0</v>
      </c>
      <c r="CA26" s="27">
        <v>0</v>
      </c>
      <c r="CB26" s="27">
        <v>18.8</v>
      </c>
      <c r="CE26" s="27">
        <v>0.33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</v>
      </c>
    </row>
    <row r="27" spans="1:95" s="25" customFormat="1" ht="15" x14ac:dyDescent="0.25">
      <c r="A27" s="25" t="str">
        <f>"-"</f>
        <v>-</v>
      </c>
      <c r="B27" s="25" t="s">
        <v>107</v>
      </c>
      <c r="C27" s="26" t="str">
        <f>"30,0"</f>
        <v>30,0</v>
      </c>
      <c r="D27" s="26">
        <v>1.98</v>
      </c>
      <c r="E27" s="26">
        <v>0</v>
      </c>
      <c r="F27" s="26">
        <v>0.2</v>
      </c>
      <c r="G27" s="26">
        <v>0.2</v>
      </c>
      <c r="H27" s="26">
        <v>14.07</v>
      </c>
      <c r="I27" s="26">
        <v>67.170299999999997</v>
      </c>
      <c r="J27" s="25">
        <v>0</v>
      </c>
      <c r="K27" s="25">
        <v>0</v>
      </c>
      <c r="L27" s="25">
        <v>0</v>
      </c>
      <c r="M27" s="25">
        <v>0</v>
      </c>
      <c r="N27" s="25">
        <v>0.33</v>
      </c>
      <c r="O27" s="25">
        <v>13.68</v>
      </c>
      <c r="P27" s="25">
        <v>0.06</v>
      </c>
      <c r="Q27" s="25">
        <v>0</v>
      </c>
      <c r="R27" s="25">
        <v>0</v>
      </c>
      <c r="S27" s="25">
        <v>0</v>
      </c>
      <c r="T27" s="25">
        <v>0.54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152.69</v>
      </c>
      <c r="AN27" s="25">
        <v>50.63</v>
      </c>
      <c r="AO27" s="25">
        <v>30.02</v>
      </c>
      <c r="AP27" s="25">
        <v>60.03</v>
      </c>
      <c r="AQ27" s="25">
        <v>22.71</v>
      </c>
      <c r="AR27" s="25">
        <v>108.58</v>
      </c>
      <c r="AS27" s="25">
        <v>67.34</v>
      </c>
      <c r="AT27" s="25">
        <v>93.96</v>
      </c>
      <c r="AU27" s="25">
        <v>77.52</v>
      </c>
      <c r="AV27" s="25">
        <v>40.72</v>
      </c>
      <c r="AW27" s="25">
        <v>72.040000000000006</v>
      </c>
      <c r="AX27" s="25">
        <v>602.39</v>
      </c>
      <c r="AY27" s="25">
        <v>0</v>
      </c>
      <c r="AZ27" s="25">
        <v>196.27</v>
      </c>
      <c r="BA27" s="25">
        <v>85.35</v>
      </c>
      <c r="BB27" s="25">
        <v>56.64</v>
      </c>
      <c r="BC27" s="25">
        <v>44.89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0.02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5">
        <v>0</v>
      </c>
      <c r="BS27" s="25">
        <v>0.02</v>
      </c>
      <c r="BT27" s="25">
        <v>0</v>
      </c>
      <c r="BU27" s="25">
        <v>0</v>
      </c>
      <c r="BV27" s="25">
        <v>0.08</v>
      </c>
      <c r="BW27" s="25">
        <v>0</v>
      </c>
      <c r="BX27" s="25">
        <v>0</v>
      </c>
      <c r="BY27" s="25">
        <v>0</v>
      </c>
      <c r="BZ27" s="25">
        <v>0</v>
      </c>
      <c r="CA27" s="25">
        <v>0</v>
      </c>
      <c r="CB27" s="25">
        <v>11.73</v>
      </c>
      <c r="CE27" s="25">
        <v>0</v>
      </c>
      <c r="CG27" s="25">
        <v>0</v>
      </c>
      <c r="CH27" s="25">
        <v>0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0</v>
      </c>
      <c r="CP27" s="25">
        <v>0</v>
      </c>
      <c r="CQ27" s="25">
        <v>0</v>
      </c>
    </row>
    <row r="28" spans="1:95" s="29" customFormat="1" ht="14.25" x14ac:dyDescent="0.2">
      <c r="B28" s="29" t="s">
        <v>108</v>
      </c>
      <c r="C28" s="30"/>
      <c r="D28" s="30">
        <v>22.42</v>
      </c>
      <c r="E28" s="30">
        <v>11.24</v>
      </c>
      <c r="F28" s="30">
        <v>17.04</v>
      </c>
      <c r="G28" s="30">
        <v>12.76</v>
      </c>
      <c r="H28" s="30">
        <v>111.66</v>
      </c>
      <c r="I28" s="30">
        <v>678.55</v>
      </c>
      <c r="J28" s="29">
        <v>3.13</v>
      </c>
      <c r="K28" s="29">
        <v>7.44</v>
      </c>
      <c r="L28" s="29">
        <v>0</v>
      </c>
      <c r="M28" s="29">
        <v>0</v>
      </c>
      <c r="N28" s="29">
        <v>30.89</v>
      </c>
      <c r="O28" s="29">
        <v>72.47</v>
      </c>
      <c r="P28" s="29">
        <v>8.3000000000000007</v>
      </c>
      <c r="Q28" s="29">
        <v>0</v>
      </c>
      <c r="R28" s="29">
        <v>0</v>
      </c>
      <c r="S28" s="29">
        <v>1.46</v>
      </c>
      <c r="T28" s="29">
        <v>8.3000000000000007</v>
      </c>
      <c r="U28" s="29">
        <v>1841.59</v>
      </c>
      <c r="V28" s="29">
        <v>733.99</v>
      </c>
      <c r="W28" s="29">
        <v>121.79</v>
      </c>
      <c r="X28" s="29">
        <v>86.67</v>
      </c>
      <c r="Y28" s="29">
        <v>313.66000000000003</v>
      </c>
      <c r="Z28" s="29">
        <v>3.62</v>
      </c>
      <c r="AA28" s="29">
        <v>33.090000000000003</v>
      </c>
      <c r="AB28" s="29">
        <v>1408.34</v>
      </c>
      <c r="AC28" s="29">
        <v>318.33</v>
      </c>
      <c r="AD28" s="29">
        <v>7.02</v>
      </c>
      <c r="AE28" s="29">
        <v>0.27</v>
      </c>
      <c r="AF28" s="29">
        <v>0.23</v>
      </c>
      <c r="AG28" s="29">
        <v>4.1399999999999997</v>
      </c>
      <c r="AH28" s="29">
        <v>8.34</v>
      </c>
      <c r="AI28" s="29">
        <v>31.75</v>
      </c>
      <c r="AJ28" s="29">
        <v>0</v>
      </c>
      <c r="AK28" s="29">
        <v>634.64</v>
      </c>
      <c r="AL28" s="29">
        <v>488.74</v>
      </c>
      <c r="AM28" s="29">
        <v>1668.82</v>
      </c>
      <c r="AN28" s="29">
        <v>1420.72</v>
      </c>
      <c r="AO28" s="29">
        <v>471.75</v>
      </c>
      <c r="AP28" s="29">
        <v>928.54</v>
      </c>
      <c r="AQ28" s="29">
        <v>243.98</v>
      </c>
      <c r="AR28" s="29">
        <v>572.71</v>
      </c>
      <c r="AS28" s="29">
        <v>494.3</v>
      </c>
      <c r="AT28" s="29">
        <v>621.12</v>
      </c>
      <c r="AU28" s="29">
        <v>765.24</v>
      </c>
      <c r="AV28" s="29">
        <v>663.82</v>
      </c>
      <c r="AW28" s="29">
        <v>435.98</v>
      </c>
      <c r="AX28" s="29">
        <v>2364.65</v>
      </c>
      <c r="AY28" s="29">
        <v>0.57999999999999996</v>
      </c>
      <c r="AZ28" s="29">
        <v>706.22</v>
      </c>
      <c r="BA28" s="29">
        <v>480.85</v>
      </c>
      <c r="BB28" s="29">
        <v>377.96</v>
      </c>
      <c r="BC28" s="29">
        <v>213.43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0.01</v>
      </c>
      <c r="BJ28" s="29">
        <v>0</v>
      </c>
      <c r="BK28" s="29">
        <v>0.87</v>
      </c>
      <c r="BL28" s="29">
        <v>0</v>
      </c>
      <c r="BM28" s="29">
        <v>0.48</v>
      </c>
      <c r="BN28" s="29">
        <v>0.04</v>
      </c>
      <c r="BO28" s="29">
        <v>0.08</v>
      </c>
      <c r="BP28" s="29">
        <v>0</v>
      </c>
      <c r="BQ28" s="29">
        <v>0</v>
      </c>
      <c r="BR28" s="29">
        <v>0.01</v>
      </c>
      <c r="BS28" s="29">
        <v>2.86</v>
      </c>
      <c r="BT28" s="29">
        <v>0</v>
      </c>
      <c r="BU28" s="29">
        <v>0</v>
      </c>
      <c r="BV28" s="29">
        <v>7.08</v>
      </c>
      <c r="BW28" s="29">
        <v>0.04</v>
      </c>
      <c r="BX28" s="29">
        <v>0</v>
      </c>
      <c r="BY28" s="29">
        <v>0</v>
      </c>
      <c r="BZ28" s="29">
        <v>0</v>
      </c>
      <c r="CA28" s="29">
        <v>0</v>
      </c>
      <c r="CB28" s="29">
        <v>685.62</v>
      </c>
      <c r="CD28" s="29" t="e">
        <f>$I$28/#REF!*100</f>
        <v>#REF!</v>
      </c>
      <c r="CE28" s="29">
        <v>267.81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21.8</v>
      </c>
      <c r="CQ28" s="29">
        <v>4.05</v>
      </c>
    </row>
    <row r="29" spans="1:95" s="5" customFormat="1" ht="15" x14ac:dyDescent="0.25">
      <c r="B29" s="24" t="s">
        <v>109</v>
      </c>
      <c r="C29" s="11"/>
      <c r="D29" s="11"/>
      <c r="E29" s="11"/>
      <c r="F29" s="11"/>
      <c r="G29" s="11"/>
      <c r="H29" s="11"/>
      <c r="I29" s="11"/>
    </row>
    <row r="30" spans="1:95" s="27" customFormat="1" ht="15" x14ac:dyDescent="0.25">
      <c r="A30" s="27" t="str">
        <f>"-"</f>
        <v>-</v>
      </c>
      <c r="B30" s="27" t="s">
        <v>110</v>
      </c>
      <c r="C30" s="28" t="str">
        <f>"200,0"</f>
        <v>200,0</v>
      </c>
      <c r="D30" s="28">
        <v>3</v>
      </c>
      <c r="E30" s="28">
        <v>0</v>
      </c>
      <c r="F30" s="28">
        <v>1</v>
      </c>
      <c r="G30" s="28">
        <v>1</v>
      </c>
      <c r="H30" s="28">
        <v>45.4</v>
      </c>
      <c r="I30" s="28">
        <v>191.00000000000003</v>
      </c>
      <c r="J30" s="27">
        <v>0.4</v>
      </c>
      <c r="K30" s="27">
        <v>0</v>
      </c>
      <c r="L30" s="27">
        <v>0</v>
      </c>
      <c r="M30" s="27">
        <v>0</v>
      </c>
      <c r="N30" s="27">
        <v>38</v>
      </c>
      <c r="O30" s="27">
        <v>4</v>
      </c>
      <c r="P30" s="27">
        <v>3.4</v>
      </c>
      <c r="Q30" s="27">
        <v>0</v>
      </c>
      <c r="R30" s="27">
        <v>0</v>
      </c>
      <c r="S30" s="27">
        <v>0.8</v>
      </c>
      <c r="T30" s="27">
        <v>1.8</v>
      </c>
      <c r="U30" s="27">
        <v>62</v>
      </c>
      <c r="V30" s="27">
        <v>696</v>
      </c>
      <c r="W30" s="27">
        <v>16</v>
      </c>
      <c r="X30" s="27">
        <v>84</v>
      </c>
      <c r="Y30" s="27">
        <v>56</v>
      </c>
      <c r="Z30" s="27">
        <v>1.2</v>
      </c>
      <c r="AA30" s="27">
        <v>0</v>
      </c>
      <c r="AB30" s="27">
        <v>240</v>
      </c>
      <c r="AC30" s="27">
        <v>40</v>
      </c>
      <c r="AD30" s="27">
        <v>0.8</v>
      </c>
      <c r="AE30" s="27">
        <v>0.08</v>
      </c>
      <c r="AF30" s="27">
        <v>0.1</v>
      </c>
      <c r="AG30" s="27">
        <v>1.2</v>
      </c>
      <c r="AH30" s="27">
        <v>1.8</v>
      </c>
      <c r="AI30" s="27">
        <v>20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148</v>
      </c>
      <c r="CE30" s="27">
        <v>40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  <c r="CQ30" s="27">
        <v>0</v>
      </c>
    </row>
    <row r="31" spans="1:95" s="27" customFormat="1" ht="15" x14ac:dyDescent="0.25">
      <c r="A31" s="27" t="str">
        <f>"38/10"</f>
        <v>38/10</v>
      </c>
      <c r="B31" s="27" t="s">
        <v>111</v>
      </c>
      <c r="C31" s="28" t="str">
        <f>"200,0"</f>
        <v>200,0</v>
      </c>
      <c r="D31" s="28">
        <v>5.51</v>
      </c>
      <c r="E31" s="28">
        <v>5.51</v>
      </c>
      <c r="F31" s="28">
        <v>6.08</v>
      </c>
      <c r="G31" s="28">
        <v>0</v>
      </c>
      <c r="H31" s="28">
        <v>8.93</v>
      </c>
      <c r="I31" s="28">
        <v>111.29399999999998</v>
      </c>
      <c r="J31" s="27">
        <v>4</v>
      </c>
      <c r="K31" s="27">
        <v>0</v>
      </c>
      <c r="L31" s="27">
        <v>0</v>
      </c>
      <c r="M31" s="27">
        <v>0</v>
      </c>
      <c r="N31" s="27">
        <v>8.93</v>
      </c>
      <c r="O31" s="27">
        <v>0</v>
      </c>
      <c r="P31" s="27">
        <v>0</v>
      </c>
      <c r="Q31" s="27">
        <v>0</v>
      </c>
      <c r="R31" s="27">
        <v>0</v>
      </c>
      <c r="S31" s="27">
        <v>0.2</v>
      </c>
      <c r="T31" s="27">
        <v>1.4</v>
      </c>
      <c r="U31" s="27">
        <v>90</v>
      </c>
      <c r="V31" s="27">
        <v>262.8</v>
      </c>
      <c r="W31" s="27">
        <v>216</v>
      </c>
      <c r="X31" s="27">
        <v>25.2</v>
      </c>
      <c r="Y31" s="27">
        <v>153</v>
      </c>
      <c r="Z31" s="27">
        <v>0.18</v>
      </c>
      <c r="AA31" s="27">
        <v>38</v>
      </c>
      <c r="AB31" s="27">
        <v>18</v>
      </c>
      <c r="AC31" s="27">
        <v>44</v>
      </c>
      <c r="AD31" s="27">
        <v>0</v>
      </c>
      <c r="AE31" s="27">
        <v>0.06</v>
      </c>
      <c r="AF31" s="27">
        <v>0.26</v>
      </c>
      <c r="AG31" s="27">
        <v>0.18</v>
      </c>
      <c r="AH31" s="27">
        <v>1.6</v>
      </c>
      <c r="AI31" s="27">
        <v>1.3</v>
      </c>
      <c r="AJ31" s="27">
        <v>0</v>
      </c>
      <c r="AK31" s="27">
        <v>309.7</v>
      </c>
      <c r="AL31" s="27">
        <v>305.89999999999998</v>
      </c>
      <c r="AM31" s="27">
        <v>524.4</v>
      </c>
      <c r="AN31" s="27">
        <v>421.8</v>
      </c>
      <c r="AO31" s="27">
        <v>140.6</v>
      </c>
      <c r="AP31" s="27">
        <v>247</v>
      </c>
      <c r="AQ31" s="27">
        <v>81.7</v>
      </c>
      <c r="AR31" s="27">
        <v>277.39999999999998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349.6</v>
      </c>
      <c r="BC31" s="27">
        <v>49.4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176.8</v>
      </c>
      <c r="CE31" s="27">
        <v>41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</row>
    <row r="32" spans="1:95" s="25" customFormat="1" ht="15" x14ac:dyDescent="0.25">
      <c r="A32" s="25" t="str">
        <f>""</f>
        <v/>
      </c>
      <c r="B32" s="25" t="s">
        <v>112</v>
      </c>
      <c r="C32" s="26" t="str">
        <f>"50,0"</f>
        <v>50,0</v>
      </c>
      <c r="D32" s="26">
        <v>1.6</v>
      </c>
      <c r="E32" s="26">
        <v>1.6</v>
      </c>
      <c r="F32" s="26">
        <v>0</v>
      </c>
      <c r="G32" s="26">
        <v>0</v>
      </c>
      <c r="H32" s="26">
        <v>4</v>
      </c>
      <c r="I32" s="26">
        <v>22.799999999999997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4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0</v>
      </c>
      <c r="AX32" s="25">
        <v>0</v>
      </c>
      <c r="AY32" s="25">
        <v>0</v>
      </c>
      <c r="AZ32" s="25">
        <v>0</v>
      </c>
      <c r="BA32" s="25">
        <v>0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25">
        <v>0</v>
      </c>
      <c r="BV32" s="25">
        <v>0</v>
      </c>
      <c r="BW32" s="25">
        <v>0</v>
      </c>
      <c r="BX32" s="25">
        <v>0</v>
      </c>
      <c r="BY32" s="25">
        <v>0</v>
      </c>
      <c r="BZ32" s="25">
        <v>0</v>
      </c>
      <c r="CA32" s="25">
        <v>0</v>
      </c>
      <c r="CB32" s="25">
        <v>44.4</v>
      </c>
      <c r="CE32" s="25">
        <v>0</v>
      </c>
      <c r="CG32" s="25">
        <v>0</v>
      </c>
      <c r="CH32" s="25">
        <v>0</v>
      </c>
      <c r="CI32" s="25">
        <v>0</v>
      </c>
      <c r="CJ32" s="25">
        <v>0</v>
      </c>
      <c r="CK32" s="25">
        <v>0</v>
      </c>
      <c r="CL32" s="25">
        <v>0</v>
      </c>
      <c r="CM32" s="25">
        <v>0</v>
      </c>
      <c r="CN32" s="25">
        <v>0</v>
      </c>
      <c r="CO32" s="25">
        <v>0</v>
      </c>
      <c r="CP32" s="25">
        <v>0</v>
      </c>
      <c r="CQ32" s="25">
        <v>0</v>
      </c>
    </row>
    <row r="33" spans="2:95" s="29" customFormat="1" ht="14.25" x14ac:dyDescent="0.2">
      <c r="B33" s="29" t="s">
        <v>113</v>
      </c>
      <c r="C33" s="30"/>
      <c r="D33" s="30">
        <v>10.11</v>
      </c>
      <c r="E33" s="30">
        <v>7.11</v>
      </c>
      <c r="F33" s="30">
        <v>7.08</v>
      </c>
      <c r="G33" s="30">
        <v>1</v>
      </c>
      <c r="H33" s="30">
        <v>58.33</v>
      </c>
      <c r="I33" s="30">
        <v>325.08999999999997</v>
      </c>
      <c r="J33" s="29">
        <v>4.4000000000000004</v>
      </c>
      <c r="K33" s="29">
        <v>0</v>
      </c>
      <c r="L33" s="29">
        <v>0</v>
      </c>
      <c r="M33" s="29">
        <v>0</v>
      </c>
      <c r="N33" s="29">
        <v>46.93</v>
      </c>
      <c r="O33" s="29">
        <v>8</v>
      </c>
      <c r="P33" s="29">
        <v>3.4</v>
      </c>
      <c r="Q33" s="29">
        <v>0</v>
      </c>
      <c r="R33" s="29">
        <v>0</v>
      </c>
      <c r="S33" s="29">
        <v>1</v>
      </c>
      <c r="T33" s="29">
        <v>3.2</v>
      </c>
      <c r="U33" s="29">
        <v>152</v>
      </c>
      <c r="V33" s="29">
        <v>958.8</v>
      </c>
      <c r="W33" s="29">
        <v>232</v>
      </c>
      <c r="X33" s="29">
        <v>109.2</v>
      </c>
      <c r="Y33" s="29">
        <v>209</v>
      </c>
      <c r="Z33" s="29">
        <v>1.38</v>
      </c>
      <c r="AA33" s="29">
        <v>38</v>
      </c>
      <c r="AB33" s="29">
        <v>258</v>
      </c>
      <c r="AC33" s="29">
        <v>84</v>
      </c>
      <c r="AD33" s="29">
        <v>0.8</v>
      </c>
      <c r="AE33" s="29">
        <v>0.14000000000000001</v>
      </c>
      <c r="AF33" s="29">
        <v>0.36</v>
      </c>
      <c r="AG33" s="29">
        <v>1.38</v>
      </c>
      <c r="AH33" s="29">
        <v>3.4</v>
      </c>
      <c r="AI33" s="29">
        <v>21.3</v>
      </c>
      <c r="AJ33" s="29">
        <v>0</v>
      </c>
      <c r="AK33" s="29">
        <v>309.7</v>
      </c>
      <c r="AL33" s="29">
        <v>305.89999999999998</v>
      </c>
      <c r="AM33" s="29">
        <v>524.4</v>
      </c>
      <c r="AN33" s="29">
        <v>421.8</v>
      </c>
      <c r="AO33" s="29">
        <v>140.6</v>
      </c>
      <c r="AP33" s="29">
        <v>247</v>
      </c>
      <c r="AQ33" s="29">
        <v>81.7</v>
      </c>
      <c r="AR33" s="29">
        <v>277.39999999999998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349.6</v>
      </c>
      <c r="BC33" s="29">
        <v>49.4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369.2</v>
      </c>
      <c r="CD33" s="29" t="e">
        <f>$I$33/#REF!*100</f>
        <v>#REF!</v>
      </c>
      <c r="CE33" s="29">
        <v>81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</row>
    <row r="34" spans="2:95" s="29" customFormat="1" ht="14.25" x14ac:dyDescent="0.2">
      <c r="B34" s="29" t="s">
        <v>114</v>
      </c>
      <c r="C34" s="30"/>
      <c r="D34" s="30">
        <v>59.06</v>
      </c>
      <c r="E34" s="30">
        <v>43.48</v>
      </c>
      <c r="F34" s="30">
        <v>63.71</v>
      </c>
      <c r="G34" s="30">
        <v>14.68</v>
      </c>
      <c r="H34" s="30">
        <v>206.75</v>
      </c>
      <c r="I34" s="30">
        <v>1614.58</v>
      </c>
      <c r="J34" s="29">
        <v>28.55</v>
      </c>
      <c r="K34" s="29">
        <v>7.95</v>
      </c>
      <c r="L34" s="29">
        <v>0</v>
      </c>
      <c r="M34" s="29">
        <v>0</v>
      </c>
      <c r="N34" s="29">
        <v>99.54</v>
      </c>
      <c r="O34" s="29">
        <v>94.51</v>
      </c>
      <c r="P34" s="29">
        <v>12.7</v>
      </c>
      <c r="Q34" s="29">
        <v>0</v>
      </c>
      <c r="R34" s="29">
        <v>0</v>
      </c>
      <c r="S34" s="29">
        <v>4.59</v>
      </c>
      <c r="T34" s="29">
        <v>16.47</v>
      </c>
      <c r="U34" s="29">
        <v>2828.33</v>
      </c>
      <c r="V34" s="29">
        <v>2245.54</v>
      </c>
      <c r="W34" s="29">
        <v>813.19</v>
      </c>
      <c r="X34" s="29">
        <v>257.31</v>
      </c>
      <c r="Y34" s="29">
        <v>1040.28</v>
      </c>
      <c r="Z34" s="29">
        <v>8.61</v>
      </c>
      <c r="AA34" s="29">
        <v>400.62</v>
      </c>
      <c r="AB34" s="29">
        <v>1830.26</v>
      </c>
      <c r="AC34" s="29">
        <v>895.55</v>
      </c>
      <c r="AD34" s="29">
        <v>9.32</v>
      </c>
      <c r="AE34" s="29">
        <v>0.6</v>
      </c>
      <c r="AF34" s="29">
        <v>1.48</v>
      </c>
      <c r="AG34" s="29">
        <v>6.47</v>
      </c>
      <c r="AH34" s="29">
        <v>19.63</v>
      </c>
      <c r="AI34" s="29">
        <v>54.75</v>
      </c>
      <c r="AJ34" s="29">
        <v>0</v>
      </c>
      <c r="AK34" s="29">
        <v>1178.3</v>
      </c>
      <c r="AL34" s="29">
        <v>987.55</v>
      </c>
      <c r="AM34" s="29">
        <v>4505.3100000000004</v>
      </c>
      <c r="AN34" s="29">
        <v>3660.84</v>
      </c>
      <c r="AO34" s="29">
        <v>1358.19</v>
      </c>
      <c r="AP34" s="29">
        <v>2313.2600000000002</v>
      </c>
      <c r="AQ34" s="29">
        <v>765.74</v>
      </c>
      <c r="AR34" s="29">
        <v>2197.5</v>
      </c>
      <c r="AS34" s="29">
        <v>1669.66</v>
      </c>
      <c r="AT34" s="29">
        <v>1920.66</v>
      </c>
      <c r="AU34" s="29">
        <v>2842.8</v>
      </c>
      <c r="AV34" s="29">
        <v>1329.59</v>
      </c>
      <c r="AW34" s="29">
        <v>1137.68</v>
      </c>
      <c r="AX34" s="29">
        <v>6623.36</v>
      </c>
      <c r="AY34" s="29">
        <v>16.37</v>
      </c>
      <c r="AZ34" s="29">
        <v>2207.92</v>
      </c>
      <c r="BA34" s="29">
        <v>2138.1999999999998</v>
      </c>
      <c r="BB34" s="29">
        <v>1865.73</v>
      </c>
      <c r="BC34" s="29">
        <v>719.76</v>
      </c>
      <c r="BD34" s="29">
        <v>0.8</v>
      </c>
      <c r="BE34" s="29">
        <v>0.43</v>
      </c>
      <c r="BF34" s="29">
        <v>0.27</v>
      </c>
      <c r="BG34" s="29">
        <v>0.61</v>
      </c>
      <c r="BH34" s="29">
        <v>0.7</v>
      </c>
      <c r="BI34" s="29">
        <v>3.02</v>
      </c>
      <c r="BJ34" s="29">
        <v>0.1</v>
      </c>
      <c r="BK34" s="29">
        <v>7.73</v>
      </c>
      <c r="BL34" s="29">
        <v>0.05</v>
      </c>
      <c r="BM34" s="29">
        <v>2.83</v>
      </c>
      <c r="BN34" s="29">
        <v>0.13</v>
      </c>
      <c r="BO34" s="29">
        <v>0.08</v>
      </c>
      <c r="BP34" s="29">
        <v>0</v>
      </c>
      <c r="BQ34" s="29">
        <v>0.47</v>
      </c>
      <c r="BR34" s="29">
        <v>0.76</v>
      </c>
      <c r="BS34" s="29">
        <v>9.14</v>
      </c>
      <c r="BT34" s="29">
        <v>0.02</v>
      </c>
      <c r="BU34" s="29">
        <v>0</v>
      </c>
      <c r="BV34" s="29">
        <v>7.66</v>
      </c>
      <c r="BW34" s="29">
        <v>0.12</v>
      </c>
      <c r="BX34" s="29">
        <v>0.16</v>
      </c>
      <c r="BY34" s="29">
        <v>0</v>
      </c>
      <c r="BZ34" s="29">
        <v>0</v>
      </c>
      <c r="CA34" s="29">
        <v>0</v>
      </c>
      <c r="CB34" s="29">
        <v>1579.35</v>
      </c>
      <c r="CE34" s="29">
        <v>705.67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31.8</v>
      </c>
      <c r="CQ34" s="29">
        <v>4.8499999999999996</v>
      </c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A4A0-0B64-4992-A2DE-747FD69AA22F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116</v>
      </c>
      <c r="B1" s="33"/>
      <c r="C1" s="34"/>
      <c r="D1" s="35"/>
      <c r="E1" s="32" t="s">
        <v>118</v>
      </c>
      <c r="F1" s="36"/>
      <c r="I1" s="32" t="s">
        <v>119</v>
      </c>
      <c r="J1" s="37" t="s">
        <v>115</v>
      </c>
    </row>
    <row r="2" spans="1:10" ht="7.5" customHeight="1" thickBot="1" x14ac:dyDescent="0.3"/>
    <row r="3" spans="1:10" ht="15.75" thickBot="1" x14ac:dyDescent="0.3">
      <c r="A3" s="38" t="s">
        <v>120</v>
      </c>
      <c r="B3" s="39" t="s">
        <v>121</v>
      </c>
      <c r="C3" s="39" t="s">
        <v>122</v>
      </c>
      <c r="D3" s="39" t="s">
        <v>123</v>
      </c>
      <c r="E3" s="39" t="s">
        <v>7</v>
      </c>
      <c r="F3" s="39" t="s">
        <v>124</v>
      </c>
      <c r="G3" s="39" t="s">
        <v>125</v>
      </c>
      <c r="H3" s="39" t="s">
        <v>126</v>
      </c>
      <c r="I3" s="39" t="s">
        <v>127</v>
      </c>
      <c r="J3" s="40" t="s">
        <v>128</v>
      </c>
    </row>
    <row r="4" spans="1:10" x14ac:dyDescent="0.25">
      <c r="A4" s="41" t="s">
        <v>90</v>
      </c>
      <c r="B4" s="42" t="s">
        <v>129</v>
      </c>
      <c r="C4" s="75" t="s">
        <v>146</v>
      </c>
      <c r="D4" s="44" t="s">
        <v>91</v>
      </c>
      <c r="E4" s="45">
        <v>160</v>
      </c>
      <c r="F4" s="46"/>
      <c r="G4" s="45">
        <v>225.31077439999999</v>
      </c>
      <c r="H4" s="45">
        <v>15.57</v>
      </c>
      <c r="I4" s="45">
        <v>16.96</v>
      </c>
      <c r="J4" s="47">
        <v>2.71</v>
      </c>
    </row>
    <row r="5" spans="1:10" x14ac:dyDescent="0.25">
      <c r="A5" s="48"/>
      <c r="B5" s="49"/>
      <c r="C5" s="76" t="s">
        <v>147</v>
      </c>
      <c r="D5" s="50" t="s">
        <v>92</v>
      </c>
      <c r="E5" s="51">
        <v>200</v>
      </c>
      <c r="F5" s="52"/>
      <c r="G5" s="51">
        <v>37.802231999999989</v>
      </c>
      <c r="H5" s="51">
        <v>0.08</v>
      </c>
      <c r="I5" s="51">
        <v>0.02</v>
      </c>
      <c r="J5" s="53">
        <v>9.84</v>
      </c>
    </row>
    <row r="6" spans="1:10" x14ac:dyDescent="0.25">
      <c r="A6" s="48"/>
      <c r="B6" s="54" t="s">
        <v>130</v>
      </c>
      <c r="C6" s="76" t="s">
        <v>117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131</v>
      </c>
      <c r="C7" s="76" t="s">
        <v>148</v>
      </c>
      <c r="D7" s="50" t="s">
        <v>94</v>
      </c>
      <c r="E7" s="51">
        <v>10</v>
      </c>
      <c r="F7" s="52"/>
      <c r="G7" s="51">
        <v>115.31024191556646</v>
      </c>
      <c r="H7" s="51">
        <v>0.14000000000000001</v>
      </c>
      <c r="I7" s="51">
        <v>12.65</v>
      </c>
      <c r="J7" s="53">
        <v>0.23</v>
      </c>
    </row>
    <row r="8" spans="1:10" x14ac:dyDescent="0.25">
      <c r="A8" s="48"/>
      <c r="B8" s="54" t="s">
        <v>132</v>
      </c>
      <c r="C8" s="76" t="s">
        <v>149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133</v>
      </c>
      <c r="B11" s="61" t="s">
        <v>132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134</v>
      </c>
      <c r="B14" s="62" t="s">
        <v>135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136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137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138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139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140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141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109</v>
      </c>
      <c r="B23" s="61" t="s">
        <v>142</v>
      </c>
      <c r="C23" s="75" t="s">
        <v>117</v>
      </c>
      <c r="D23" s="44" t="s">
        <v>110</v>
      </c>
      <c r="E23" s="45">
        <v>200</v>
      </c>
      <c r="F23" s="46"/>
      <c r="G23" s="45">
        <v>191.00000000000003</v>
      </c>
      <c r="H23" s="45">
        <v>3</v>
      </c>
      <c r="I23" s="45">
        <v>1</v>
      </c>
      <c r="J23" s="47">
        <v>45.4</v>
      </c>
    </row>
    <row r="24" spans="1:10" x14ac:dyDescent="0.25">
      <c r="A24" s="48"/>
      <c r="B24" s="73" t="s">
        <v>139</v>
      </c>
      <c r="C24" s="76" t="s">
        <v>150</v>
      </c>
      <c r="D24" s="50" t="s">
        <v>111</v>
      </c>
      <c r="E24" s="51">
        <v>200</v>
      </c>
      <c r="F24" s="52"/>
      <c r="G24" s="51">
        <v>111.29399999999998</v>
      </c>
      <c r="H24" s="51">
        <v>5.51</v>
      </c>
      <c r="I24" s="51">
        <v>6.08</v>
      </c>
      <c r="J24" s="53">
        <v>8.93</v>
      </c>
    </row>
    <row r="25" spans="1:10" x14ac:dyDescent="0.25">
      <c r="A25" s="48"/>
      <c r="B25" s="68"/>
      <c r="C25" s="77" t="s">
        <v>148</v>
      </c>
      <c r="D25" s="69" t="s">
        <v>112</v>
      </c>
      <c r="E25" s="70">
        <v>50</v>
      </c>
      <c r="F25" s="71"/>
      <c r="G25" s="70">
        <v>22.799999999999997</v>
      </c>
      <c r="H25" s="70">
        <v>1.6</v>
      </c>
      <c r="I25" s="70">
        <v>0</v>
      </c>
      <c r="J25" s="72">
        <v>4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143</v>
      </c>
      <c r="B27" s="42" t="s">
        <v>129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138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139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131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144</v>
      </c>
      <c r="B33" s="61" t="s">
        <v>145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142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139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132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158D-849A-4932-8180-D379DB88A606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46184.457777777781</v>
      </c>
    </row>
    <row r="2" spans="1:2" x14ac:dyDescent="0.2">
      <c r="A2" t="s">
        <v>82</v>
      </c>
      <c r="B2" s="12">
        <v>46168.484027777777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7D8C-4A8D-477C-AB74-958E4E91AEB0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46184.457777777781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11.06.2026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2026-05-26T06:38:01Z</cp:lastPrinted>
  <dcterms:created xsi:type="dcterms:W3CDTF">2002-09-22T07:35:02Z</dcterms:created>
  <dcterms:modified xsi:type="dcterms:W3CDTF">2026-05-26T06:38:14Z</dcterms:modified>
</cp:coreProperties>
</file>