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CDE8FA4-4A61-4DB2-8FFC-43D7DC4525E3}" xr6:coauthVersionLast="47" xr6:coauthVersionMax="47" xr10:uidLastSave="{00000000-0000-0000-0000-000000000000}"/>
  <bookViews>
    <workbookView xWindow="45" yWindow="0" windowWidth="23955" windowHeight="12900" xr2:uid="{C46B840F-7C76-43BA-B156-33D2699F0AAB}"/>
  </bookViews>
  <sheets>
    <sheet name="04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'04.06.2026'!$A$3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3" i="1" l="1"/>
  <c r="CD28" i="1"/>
  <c r="CD17" i="1"/>
  <c r="A32" i="1"/>
  <c r="C32" i="1"/>
  <c r="A31" i="1"/>
  <c r="C31" i="1"/>
  <c r="A30" i="1"/>
  <c r="C30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A16" i="1"/>
  <c r="C16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<sst xmlns="http://schemas.openxmlformats.org/spreadsheetml/2006/main" count="178" uniqueCount="153">
  <si>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</si>
  <si>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</si>
  <si>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</si>
  <si>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</si>
  <si>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</si>
  <si>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</si>
  <si>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</si>
  <si>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</si>
  <si>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</si>
  <si>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</si>
  <si>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</si>
  <si>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</si>
  <si>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</si>
  <si>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</si>
  <si>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</si>
  <si>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</si>
  <si>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</si>
  <si>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</si>
  <si>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</si>
  <si>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</si>
  <si>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</si>
  <si>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</si>
  <si>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</si>
  <si>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</si>
  <si>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</si>
  <si>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</si>
  <si>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</si>
  <si>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</si>
  <si>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</si>
  <si>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</si>
  <si>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</si>
  <si>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</si>
  <si>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</si>
  <si>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</si>
  <si>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</si>
  <si>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</si>
  <si>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</si>
  <si>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</si>
  <si>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</si>
  <si>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</si>
  <si>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</si>
  <si>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</si>
  <si>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</si>
  <si>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</si>
  <si>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</si>
  <si>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</si>
  <si>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</si>
  <si>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</si>
  <si>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</si>
  <si>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</si>
  <si>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</si>
  <si>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</si>
  <si>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</si>
  <si>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</si>
  <si>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</si>
  <si>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</si>
  <si>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</si>
  <si>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</si>
  <si>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</si>
  <si>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</si>
  <si>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</si>
  <si>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</si>
  <si>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</si>
  <si>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</si>
  <si>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</si>
  <si>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</si>
  <si>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</si>
  <si>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</si>
  <si>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</si>
  <si>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</si>
  <si>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</si>
  <si>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</si>
  <si>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</si>
  <si>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</si>
  <si>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</si>
  <si>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</si>
  <si>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</si>
  <si>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</si>
  <si>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</si>
  <si>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</si>
  <si>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</si>
  <si>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</si>
  <si>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</si>
  <si>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</si>
  <si>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</si>
  <si>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</si>
  <si>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</si>
  <si>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</si>
  <si>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</si>
  <si>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</si>
  <si>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</si>
  <si>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Омлет запеченный или паровой</t>
  </si>
  <si>
    <t>Горошек зеленый</t>
  </si>
  <si>
    <t>Чай</t>
  </si>
  <si>
    <t>Батон</t>
  </si>
  <si>
    <t>Масло сливочное</t>
  </si>
  <si>
    <t>Сыр (порциями)</t>
  </si>
  <si>
    <t>Итого за 'Завтрак'</t>
  </si>
  <si>
    <t>Обед</t>
  </si>
  <si>
    <t>Салат из белокочанной капусты с луком и растительным маслом</t>
  </si>
  <si>
    <t>Рассольник с крупой и сметаной</t>
  </si>
  <si>
    <t>Бульон куриный</t>
  </si>
  <si>
    <t>Рыба, тушенная с овощами</t>
  </si>
  <si>
    <t xml:space="preserve">Рис припущенный с овощами </t>
  </si>
  <si>
    <t>Соус сметанный</t>
  </si>
  <si>
    <t>Напиток из шиповника</t>
  </si>
  <si>
    <t>Хлеб пшеничный</t>
  </si>
  <si>
    <t>Хлеб ржаной</t>
  </si>
  <si>
    <t>Итого за 'Обед'</t>
  </si>
  <si>
    <t>Полдник</t>
  </si>
  <si>
    <t>Ватрушка с творогом</t>
  </si>
  <si>
    <t>Кисло-молочные продукты в ассортименте</t>
  </si>
  <si>
    <t>Груша</t>
  </si>
  <si>
    <t>Итого за 'Полдник'</t>
  </si>
  <si>
    <t>Итого за день</t>
  </si>
  <si>
    <t>04.06.2026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</si>
  <si>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</si>
  <si>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</si>
  <si>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</si>
  <si>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</si>
  <si>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</si>
  <si>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</si>
  <si>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</si>
  <si>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</si>
  <si>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</si>
  <si>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</si>
  <si>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</si>
  <si>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</si>
  <si>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</si>
  <si>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</si>
  <si>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</si>
  <si>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</si>
  <si>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</si>
  <si>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</si>
  <si>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</si>
  <si>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</si>
  <si>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</si>
  <si>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</si>
  <si>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</si>
  <si>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</si>
  <si>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</si>
  <si>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</si>
  <si>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</si>
  <si>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</si>
  <si>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</si>
  <si>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</si>
  <si>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2/6</t>
  </si>
  <si>
    <t>1/1</t>
  </si>
  <si>
    <t>27/10</t>
  </si>
  <si>
    <t/>
  </si>
  <si>
    <t>4/13</t>
  </si>
  <si>
    <t>5/12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</si>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</sst>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EE9DA0FC-698E-40F9-80E8-220B74B125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9489-BB9A-42C1-A083-CCBAD5E6B616}">
  <sheetPr codeName="Лист1"/>
  <dimension ref="A2:CQ1845"/>
  <sheetViews>
    <sheetView tabSelected="1" workbookViewId="0">
      <selection activeCell="A35" sqref="A35:IV38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.42578125" style="1" customWidth="1"/>
    <col min="10" max="16384" width="0" style="1" hidden="1"/>
  </cols>
  <sheetData>
    <row r="2" spans="1:95" ht="20.25" customHeight="1" x14ac:dyDescent="0.45">
      <c r="A2" s="20" t="s">
        <v>152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"2/6"</f>
        <v>2/6</v>
      </c>
      <c r="B11" s="27" t="s">
        <v>91</v>
      </c>
      <c r="C11" s="28" t="str">
        <f>"150,0"</f>
        <v>150,0</v>
      </c>
      <c r="D11" s="28">
        <v>14.59</v>
      </c>
      <c r="E11" s="28">
        <v>15.53</v>
      </c>
      <c r="F11" s="28">
        <v>15.9</v>
      </c>
      <c r="G11" s="28">
        <v>0</v>
      </c>
      <c r="H11" s="28">
        <v>2.54</v>
      </c>
      <c r="I11" s="28">
        <v>211.22885099999999</v>
      </c>
      <c r="J11" s="27">
        <v>6.67</v>
      </c>
      <c r="K11" s="27">
        <v>0.12</v>
      </c>
      <c r="L11" s="27">
        <v>0</v>
      </c>
      <c r="M11" s="27">
        <v>0</v>
      </c>
      <c r="N11" s="27">
        <v>2.54</v>
      </c>
      <c r="O11" s="27">
        <v>0</v>
      </c>
      <c r="P11" s="27">
        <v>0</v>
      </c>
      <c r="Q11" s="27">
        <v>0</v>
      </c>
      <c r="R11" s="27">
        <v>0</v>
      </c>
      <c r="S11" s="27">
        <v>0.04</v>
      </c>
      <c r="T11" s="27">
        <v>2.2400000000000002</v>
      </c>
      <c r="U11" s="27">
        <v>462.49</v>
      </c>
      <c r="V11" s="27">
        <v>193.04</v>
      </c>
      <c r="W11" s="27">
        <v>101.55</v>
      </c>
      <c r="X11" s="27">
        <v>16.91</v>
      </c>
      <c r="Y11" s="27">
        <v>222.08</v>
      </c>
      <c r="Z11" s="27">
        <v>2.5099999999999998</v>
      </c>
      <c r="AA11" s="27">
        <v>186.3</v>
      </c>
      <c r="AB11" s="27">
        <v>69.900000000000006</v>
      </c>
      <c r="AC11" s="27">
        <v>325.2</v>
      </c>
      <c r="AD11" s="27">
        <v>0.73</v>
      </c>
      <c r="AE11" s="27">
        <v>7.0000000000000007E-2</v>
      </c>
      <c r="AF11" s="27">
        <v>0.45</v>
      </c>
      <c r="AG11" s="27">
        <v>0.22</v>
      </c>
      <c r="AH11" s="27">
        <v>4.3899999999999997</v>
      </c>
      <c r="AI11" s="27">
        <v>0.21</v>
      </c>
      <c r="AJ11" s="27">
        <v>0</v>
      </c>
      <c r="AK11" s="27">
        <v>65.28</v>
      </c>
      <c r="AL11" s="27">
        <v>64.45</v>
      </c>
      <c r="AM11" s="27">
        <v>1253.93</v>
      </c>
      <c r="AN11" s="27">
        <v>1043.22</v>
      </c>
      <c r="AO11" s="27">
        <v>477.91</v>
      </c>
      <c r="AP11" s="27">
        <v>697.8</v>
      </c>
      <c r="AQ11" s="27">
        <v>234.53</v>
      </c>
      <c r="AR11" s="27">
        <v>748.17</v>
      </c>
      <c r="AS11" s="27">
        <v>752.6</v>
      </c>
      <c r="AT11" s="27">
        <v>833.54</v>
      </c>
      <c r="AU11" s="27">
        <v>1302.48</v>
      </c>
      <c r="AV11" s="27">
        <v>361.28</v>
      </c>
      <c r="AW11" s="27">
        <v>441.1</v>
      </c>
      <c r="AX11" s="27">
        <v>1881.96</v>
      </c>
      <c r="AY11" s="27">
        <v>14.81</v>
      </c>
      <c r="AZ11" s="27">
        <v>421.14</v>
      </c>
      <c r="BA11" s="27">
        <v>984.02</v>
      </c>
      <c r="BB11" s="27">
        <v>576.79</v>
      </c>
      <c r="BC11" s="27">
        <v>320.42</v>
      </c>
      <c r="BD11" s="27">
        <v>0.12</v>
      </c>
      <c r="BE11" s="27">
        <v>0.06</v>
      </c>
      <c r="BF11" s="27">
        <v>0.03</v>
      </c>
      <c r="BG11" s="27">
        <v>7.0000000000000007E-2</v>
      </c>
      <c r="BH11" s="27">
        <v>0.08</v>
      </c>
      <c r="BI11" s="27">
        <v>0.37</v>
      </c>
      <c r="BJ11" s="27">
        <v>0</v>
      </c>
      <c r="BK11" s="27">
        <v>1.02</v>
      </c>
      <c r="BL11" s="27">
        <v>0</v>
      </c>
      <c r="BM11" s="27">
        <v>0.32</v>
      </c>
      <c r="BN11" s="27">
        <v>0</v>
      </c>
      <c r="BO11" s="27">
        <v>0</v>
      </c>
      <c r="BP11" s="27">
        <v>0</v>
      </c>
      <c r="BQ11" s="27">
        <v>7.0000000000000007E-2</v>
      </c>
      <c r="BR11" s="27">
        <v>0.11</v>
      </c>
      <c r="BS11" s="27">
        <v>0.83</v>
      </c>
      <c r="BT11" s="27">
        <v>0</v>
      </c>
      <c r="BU11" s="27">
        <v>0</v>
      </c>
      <c r="BV11" s="27">
        <v>0.05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121.14</v>
      </c>
      <c r="CE11" s="27">
        <v>197.95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0</v>
      </c>
      <c r="CQ11" s="27">
        <v>0.75</v>
      </c>
    </row>
    <row r="12" spans="1:95" s="27" customFormat="1" ht="15" x14ac:dyDescent="0.25">
      <c r="A12" s="27" t="str">
        <f>"1/1"</f>
        <v>1/1</v>
      </c>
      <c r="B12" s="27" t="s">
        <v>92</v>
      </c>
      <c r="C12" s="28" t="str">
        <f>"20,0"</f>
        <v>20,0</v>
      </c>
      <c r="D12" s="28">
        <v>0.61</v>
      </c>
      <c r="E12" s="28">
        <v>0</v>
      </c>
      <c r="F12" s="28">
        <v>0.82</v>
      </c>
      <c r="G12" s="28">
        <v>0.82</v>
      </c>
      <c r="H12" s="28">
        <v>2.23</v>
      </c>
      <c r="I12" s="28">
        <v>16.841104000000001</v>
      </c>
      <c r="J12" s="27">
        <v>0.1</v>
      </c>
      <c r="K12" s="27">
        <v>0.52</v>
      </c>
      <c r="L12" s="27">
        <v>0</v>
      </c>
      <c r="M12" s="27">
        <v>0</v>
      </c>
      <c r="N12" s="27">
        <v>0.65</v>
      </c>
      <c r="O12" s="27">
        <v>0.63</v>
      </c>
      <c r="P12" s="27">
        <v>0.96</v>
      </c>
      <c r="Q12" s="27">
        <v>0</v>
      </c>
      <c r="R12" s="27">
        <v>0</v>
      </c>
      <c r="S12" s="27">
        <v>0.02</v>
      </c>
      <c r="T12" s="27">
        <v>0.25</v>
      </c>
      <c r="U12" s="27">
        <v>70.56</v>
      </c>
      <c r="V12" s="27">
        <v>19.399999999999999</v>
      </c>
      <c r="W12" s="27">
        <v>3.92</v>
      </c>
      <c r="X12" s="27">
        <v>4.12</v>
      </c>
      <c r="Y12" s="27">
        <v>12.17</v>
      </c>
      <c r="Z12" s="27">
        <v>0.14000000000000001</v>
      </c>
      <c r="AA12" s="27">
        <v>0</v>
      </c>
      <c r="AB12" s="27">
        <v>58.8</v>
      </c>
      <c r="AC12" s="27">
        <v>10</v>
      </c>
      <c r="AD12" s="27">
        <v>0.39</v>
      </c>
      <c r="AE12" s="27">
        <v>0.02</v>
      </c>
      <c r="AF12" s="27">
        <v>0.01</v>
      </c>
      <c r="AG12" s="27">
        <v>0.14000000000000001</v>
      </c>
      <c r="AH12" s="27">
        <v>0.26</v>
      </c>
      <c r="AI12" s="27">
        <v>1.96</v>
      </c>
      <c r="AJ12" s="27">
        <v>0</v>
      </c>
      <c r="AK12" s="27">
        <v>0</v>
      </c>
      <c r="AL12" s="27">
        <v>0</v>
      </c>
      <c r="AM12" s="27">
        <v>45.08</v>
      </c>
      <c r="AN12" s="27">
        <v>45.08</v>
      </c>
      <c r="AO12" s="27">
        <v>5.88</v>
      </c>
      <c r="AP12" s="27">
        <v>29.4</v>
      </c>
      <c r="AQ12" s="27">
        <v>7.06</v>
      </c>
      <c r="AR12" s="27">
        <v>25.48</v>
      </c>
      <c r="AS12" s="27">
        <v>27.44</v>
      </c>
      <c r="AT12" s="27">
        <v>67.23</v>
      </c>
      <c r="AU12" s="27">
        <v>92.12</v>
      </c>
      <c r="AV12" s="27">
        <v>12.54</v>
      </c>
      <c r="AW12" s="27">
        <v>31.36</v>
      </c>
      <c r="AX12" s="27">
        <v>68.599999999999994</v>
      </c>
      <c r="AY12" s="27">
        <v>0</v>
      </c>
      <c r="AZ12" s="27">
        <v>29.99</v>
      </c>
      <c r="BA12" s="27">
        <v>31.95</v>
      </c>
      <c r="BB12" s="27">
        <v>19.600000000000001</v>
      </c>
      <c r="BC12" s="27">
        <v>5.68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0.05</v>
      </c>
      <c r="BL12" s="27">
        <v>0</v>
      </c>
      <c r="BM12" s="27">
        <v>0.03</v>
      </c>
      <c r="BN12" s="27">
        <v>0</v>
      </c>
      <c r="BO12" s="27">
        <v>0.01</v>
      </c>
      <c r="BP12" s="27">
        <v>0</v>
      </c>
      <c r="BQ12" s="27">
        <v>0</v>
      </c>
      <c r="BR12" s="27">
        <v>0</v>
      </c>
      <c r="BS12" s="27">
        <v>0.19</v>
      </c>
      <c r="BT12" s="27">
        <v>0</v>
      </c>
      <c r="BU12" s="27">
        <v>0</v>
      </c>
      <c r="BV12" s="27">
        <v>0.46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16.78</v>
      </c>
      <c r="CE12" s="27">
        <v>9.8000000000000007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0</v>
      </c>
      <c r="CQ12" s="27">
        <v>0</v>
      </c>
    </row>
    <row r="13" spans="1:95" s="27" customFormat="1" ht="15" x14ac:dyDescent="0.25">
      <c r="A13" s="27" t="str">
        <f>"27/10"</f>
        <v>27/10</v>
      </c>
      <c r="B13" s="27" t="s">
        <v>93</v>
      </c>
      <c r="C13" s="28" t="str">
        <f>"200,0"</f>
        <v>200,0</v>
      </c>
      <c r="D13" s="28">
        <v>0.08</v>
      </c>
      <c r="E13" s="28">
        <v>0</v>
      </c>
      <c r="F13" s="28">
        <v>0.02</v>
      </c>
      <c r="G13" s="28">
        <v>0.02</v>
      </c>
      <c r="H13" s="28">
        <v>9.84</v>
      </c>
      <c r="I13" s="28">
        <v>37.802231999999989</v>
      </c>
      <c r="J13" s="27">
        <v>0</v>
      </c>
      <c r="K13" s="27">
        <v>0</v>
      </c>
      <c r="L13" s="27">
        <v>0</v>
      </c>
      <c r="M13" s="27">
        <v>0</v>
      </c>
      <c r="N13" s="27">
        <v>9.8000000000000007</v>
      </c>
      <c r="O13" s="27">
        <v>0</v>
      </c>
      <c r="P13" s="27">
        <v>0.04</v>
      </c>
      <c r="Q13" s="27">
        <v>0</v>
      </c>
      <c r="R13" s="27">
        <v>0</v>
      </c>
      <c r="S13" s="27">
        <v>0</v>
      </c>
      <c r="T13" s="27">
        <v>0.03</v>
      </c>
      <c r="U13" s="27">
        <v>0.1</v>
      </c>
      <c r="V13" s="27">
        <v>0.3</v>
      </c>
      <c r="W13" s="27">
        <v>0.28999999999999998</v>
      </c>
      <c r="X13" s="27">
        <v>0</v>
      </c>
      <c r="Y13" s="27">
        <v>0</v>
      </c>
      <c r="Z13" s="27">
        <v>0.03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</v>
      </c>
      <c r="BT13" s="27">
        <v>0</v>
      </c>
      <c r="BU13" s="27">
        <v>0</v>
      </c>
      <c r="BV13" s="27">
        <v>0</v>
      </c>
      <c r="BW13" s="27">
        <v>0</v>
      </c>
      <c r="BX13" s="27">
        <v>0</v>
      </c>
      <c r="BY13" s="27">
        <v>0</v>
      </c>
      <c r="BZ13" s="27">
        <v>0</v>
      </c>
      <c r="CA13" s="27">
        <v>0</v>
      </c>
      <c r="CB13" s="27">
        <v>200.04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10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"30,0"</f>
        <v>30,0</v>
      </c>
      <c r="D14" s="28">
        <v>2.31</v>
      </c>
      <c r="E14" s="28">
        <v>0</v>
      </c>
      <c r="F14" s="28">
        <v>0.9</v>
      </c>
      <c r="G14" s="28">
        <v>0.9</v>
      </c>
      <c r="H14" s="28">
        <v>15.99</v>
      </c>
      <c r="I14" s="28">
        <v>80.855999999999995</v>
      </c>
      <c r="J14" s="27">
        <v>0.15</v>
      </c>
      <c r="K14" s="27">
        <v>0</v>
      </c>
      <c r="L14" s="27">
        <v>0</v>
      </c>
      <c r="M14" s="27">
        <v>0</v>
      </c>
      <c r="N14" s="27">
        <v>0.99</v>
      </c>
      <c r="O14" s="27">
        <v>14.04</v>
      </c>
      <c r="P14" s="27">
        <v>0.96</v>
      </c>
      <c r="Q14" s="27">
        <v>0</v>
      </c>
      <c r="R14" s="27">
        <v>0</v>
      </c>
      <c r="S14" s="27">
        <v>0.09</v>
      </c>
      <c r="T14" s="27">
        <v>0.48</v>
      </c>
      <c r="U14" s="27">
        <v>128.69999999999999</v>
      </c>
      <c r="V14" s="27">
        <v>39.299999999999997</v>
      </c>
      <c r="W14" s="27">
        <v>6.6</v>
      </c>
      <c r="X14" s="27">
        <v>9.9</v>
      </c>
      <c r="Y14" s="27">
        <v>25.5</v>
      </c>
      <c r="Z14" s="27">
        <v>0.6</v>
      </c>
      <c r="AA14" s="27">
        <v>0</v>
      </c>
      <c r="AB14" s="27">
        <v>0</v>
      </c>
      <c r="AC14" s="27">
        <v>0</v>
      </c>
      <c r="AD14" s="27">
        <v>0.51</v>
      </c>
      <c r="AE14" s="27">
        <v>0.05</v>
      </c>
      <c r="AF14" s="27">
        <v>0.02</v>
      </c>
      <c r="AG14" s="27">
        <v>0.48</v>
      </c>
      <c r="AH14" s="27">
        <v>0.9</v>
      </c>
      <c r="AI14" s="27">
        <v>0</v>
      </c>
      <c r="AJ14" s="27">
        <v>0</v>
      </c>
      <c r="AK14" s="27">
        <v>0</v>
      </c>
      <c r="AL14" s="27">
        <v>0</v>
      </c>
      <c r="AM14" s="27">
        <v>177.3</v>
      </c>
      <c r="AN14" s="27">
        <v>59.7</v>
      </c>
      <c r="AO14" s="27">
        <v>35.1</v>
      </c>
      <c r="AP14" s="27">
        <v>70.2</v>
      </c>
      <c r="AQ14" s="27">
        <v>26.4</v>
      </c>
      <c r="AR14" s="27">
        <v>126</v>
      </c>
      <c r="AS14" s="27">
        <v>78.3</v>
      </c>
      <c r="AT14" s="27">
        <v>108.9</v>
      </c>
      <c r="AU14" s="27">
        <v>90.3</v>
      </c>
      <c r="AV14" s="27">
        <v>48.3</v>
      </c>
      <c r="AW14" s="27">
        <v>84</v>
      </c>
      <c r="AX14" s="27">
        <v>697.5</v>
      </c>
      <c r="AY14" s="27">
        <v>0</v>
      </c>
      <c r="AZ14" s="27">
        <v>227.1</v>
      </c>
      <c r="BA14" s="27">
        <v>99.3</v>
      </c>
      <c r="BB14" s="27">
        <v>66.599999999999994</v>
      </c>
      <c r="BC14" s="27">
        <v>51.9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0.01</v>
      </c>
      <c r="BJ14" s="27">
        <v>0</v>
      </c>
      <c r="BK14" s="27">
        <v>0.1</v>
      </c>
      <c r="BL14" s="27">
        <v>0</v>
      </c>
      <c r="BM14" s="27">
        <v>0.05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0.35</v>
      </c>
      <c r="BT14" s="27">
        <v>0</v>
      </c>
      <c r="BU14" s="27">
        <v>0</v>
      </c>
      <c r="BV14" s="27">
        <v>0.26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10.23</v>
      </c>
      <c r="CE14" s="27">
        <v>0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7" customFormat="1" ht="15" x14ac:dyDescent="0.25">
      <c r="A15" s="27" t="str">
        <f>""</f>
        <v/>
      </c>
      <c r="B15" s="27" t="s">
        <v>95</v>
      </c>
      <c r="C15" s="28" t="str">
        <f>"10,0"</f>
        <v>10,0</v>
      </c>
      <c r="D15" s="28">
        <v>0.08</v>
      </c>
      <c r="E15" s="28">
        <v>0.08</v>
      </c>
      <c r="F15" s="28">
        <v>7.25</v>
      </c>
      <c r="G15" s="28">
        <v>0</v>
      </c>
      <c r="H15" s="28">
        <v>0.13</v>
      </c>
      <c r="I15" s="28">
        <v>66.063999999999993</v>
      </c>
      <c r="J15" s="27">
        <v>4.71</v>
      </c>
      <c r="K15" s="27">
        <v>0.22</v>
      </c>
      <c r="L15" s="27">
        <v>0</v>
      </c>
      <c r="M15" s="27">
        <v>0</v>
      </c>
      <c r="N15" s="27">
        <v>0.13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0.14000000000000001</v>
      </c>
      <c r="U15" s="27">
        <v>1.5</v>
      </c>
      <c r="V15" s="27">
        <v>3</v>
      </c>
      <c r="W15" s="27">
        <v>2.4</v>
      </c>
      <c r="X15" s="27">
        <v>0</v>
      </c>
      <c r="Y15" s="27">
        <v>3</v>
      </c>
      <c r="Z15" s="27">
        <v>0.02</v>
      </c>
      <c r="AA15" s="27">
        <v>40</v>
      </c>
      <c r="AB15" s="27">
        <v>30</v>
      </c>
      <c r="AC15" s="27">
        <v>45</v>
      </c>
      <c r="AD15" s="27">
        <v>0.1</v>
      </c>
      <c r="AE15" s="27">
        <v>0</v>
      </c>
      <c r="AF15" s="27">
        <v>0.01</v>
      </c>
      <c r="AG15" s="27">
        <v>0.01</v>
      </c>
      <c r="AH15" s="27">
        <v>0.02</v>
      </c>
      <c r="AI15" s="27">
        <v>0</v>
      </c>
      <c r="AJ15" s="27">
        <v>0</v>
      </c>
      <c r="AK15" s="27">
        <v>4.2</v>
      </c>
      <c r="AL15" s="27">
        <v>4.0999999999999996</v>
      </c>
      <c r="AM15" s="27">
        <v>7.6</v>
      </c>
      <c r="AN15" s="27">
        <v>4.5</v>
      </c>
      <c r="AO15" s="27">
        <v>1.7</v>
      </c>
      <c r="AP15" s="27">
        <v>4.7</v>
      </c>
      <c r="AQ15" s="27">
        <v>4.3</v>
      </c>
      <c r="AR15" s="27">
        <v>4.2</v>
      </c>
      <c r="AS15" s="27">
        <v>3.6</v>
      </c>
      <c r="AT15" s="27">
        <v>2.6</v>
      </c>
      <c r="AU15" s="27">
        <v>5.7</v>
      </c>
      <c r="AV15" s="27">
        <v>3.5</v>
      </c>
      <c r="AW15" s="27">
        <v>2.4</v>
      </c>
      <c r="AX15" s="27">
        <v>14.2</v>
      </c>
      <c r="AY15" s="27">
        <v>0</v>
      </c>
      <c r="AZ15" s="27">
        <v>4.8</v>
      </c>
      <c r="BA15" s="27">
        <v>5.4</v>
      </c>
      <c r="BB15" s="27">
        <v>4.2</v>
      </c>
      <c r="BC15" s="27">
        <v>1</v>
      </c>
      <c r="BD15" s="27">
        <v>0.27</v>
      </c>
      <c r="BE15" s="27">
        <v>0.12</v>
      </c>
      <c r="BF15" s="27">
        <v>7.0000000000000007E-2</v>
      </c>
      <c r="BG15" s="27">
        <v>0.15</v>
      </c>
      <c r="BH15" s="27">
        <v>0.17</v>
      </c>
      <c r="BI15" s="27">
        <v>0.79</v>
      </c>
      <c r="BJ15" s="27">
        <v>0</v>
      </c>
      <c r="BK15" s="27">
        <v>2.21</v>
      </c>
      <c r="BL15" s="27">
        <v>0</v>
      </c>
      <c r="BM15" s="27">
        <v>0.68</v>
      </c>
      <c r="BN15" s="27">
        <v>0</v>
      </c>
      <c r="BO15" s="27">
        <v>0</v>
      </c>
      <c r="BP15" s="27">
        <v>0</v>
      </c>
      <c r="BQ15" s="27">
        <v>0.15</v>
      </c>
      <c r="BR15" s="27">
        <v>0.23</v>
      </c>
      <c r="BS15" s="27">
        <v>1.8</v>
      </c>
      <c r="BT15" s="27">
        <v>0</v>
      </c>
      <c r="BU15" s="27">
        <v>0</v>
      </c>
      <c r="BV15" s="27">
        <v>0.09</v>
      </c>
      <c r="BW15" s="27">
        <v>0.01</v>
      </c>
      <c r="BX15" s="27">
        <v>0</v>
      </c>
      <c r="BY15" s="27">
        <v>0</v>
      </c>
      <c r="BZ15" s="27">
        <v>0</v>
      </c>
      <c r="CA15" s="27">
        <v>0</v>
      </c>
      <c r="CB15" s="27">
        <v>2.5</v>
      </c>
      <c r="CE15" s="27">
        <v>45</v>
      </c>
      <c r="CG15" s="27">
        <v>0</v>
      </c>
      <c r="CH15" s="27">
        <v>0</v>
      </c>
      <c r="CI15" s="27">
        <v>0</v>
      </c>
      <c r="CJ15" s="27">
        <v>0</v>
      </c>
      <c r="CK15" s="27">
        <v>0</v>
      </c>
      <c r="CL15" s="27">
        <v>0</v>
      </c>
      <c r="CM15" s="27">
        <v>0</v>
      </c>
      <c r="CN15" s="27">
        <v>0</v>
      </c>
      <c r="CO15" s="27">
        <v>0</v>
      </c>
      <c r="CP15" s="27">
        <v>0</v>
      </c>
      <c r="CQ15" s="27">
        <v>0</v>
      </c>
    </row>
    <row r="16" spans="1:95" s="25" customFormat="1" ht="15" x14ac:dyDescent="0.25">
      <c r="A16" s="25" t="str">
        <f>"4/13"</f>
        <v>4/13</v>
      </c>
      <c r="B16" s="25" t="s">
        <v>96</v>
      </c>
      <c r="C16" s="26" t="str">
        <f>"10,0"</f>
        <v>10,0</v>
      </c>
      <c r="D16" s="26">
        <v>2.63</v>
      </c>
      <c r="E16" s="26">
        <v>2.63</v>
      </c>
      <c r="F16" s="26">
        <v>2.66</v>
      </c>
      <c r="G16" s="26">
        <v>0</v>
      </c>
      <c r="H16" s="26">
        <v>0</v>
      </c>
      <c r="I16" s="26">
        <v>35.06</v>
      </c>
      <c r="J16" s="25">
        <v>1.53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0.2</v>
      </c>
      <c r="T16" s="25">
        <v>0.43</v>
      </c>
      <c r="U16" s="25">
        <v>110</v>
      </c>
      <c r="V16" s="25">
        <v>10</v>
      </c>
      <c r="W16" s="25">
        <v>100</v>
      </c>
      <c r="X16" s="25">
        <v>5.5</v>
      </c>
      <c r="Y16" s="25">
        <v>60</v>
      </c>
      <c r="Z16" s="25">
        <v>7.0000000000000007E-2</v>
      </c>
      <c r="AA16" s="25">
        <v>21</v>
      </c>
      <c r="AB16" s="25">
        <v>17</v>
      </c>
      <c r="AC16" s="25">
        <v>23.8</v>
      </c>
      <c r="AD16" s="25">
        <v>0.04</v>
      </c>
      <c r="AE16" s="25">
        <v>0</v>
      </c>
      <c r="AF16" s="25">
        <v>0.04</v>
      </c>
      <c r="AG16" s="25">
        <v>0.02</v>
      </c>
      <c r="AH16" s="25">
        <v>0.68</v>
      </c>
      <c r="AI16" s="25">
        <v>7.0000000000000007E-2</v>
      </c>
      <c r="AJ16" s="25">
        <v>0</v>
      </c>
      <c r="AK16" s="25">
        <v>157</v>
      </c>
      <c r="AL16" s="25">
        <v>117</v>
      </c>
      <c r="AM16" s="25">
        <v>230</v>
      </c>
      <c r="AN16" s="25">
        <v>158</v>
      </c>
      <c r="AO16" s="25">
        <v>56</v>
      </c>
      <c r="AP16" s="25">
        <v>95</v>
      </c>
      <c r="AQ16" s="25">
        <v>70</v>
      </c>
      <c r="AR16" s="25">
        <v>134</v>
      </c>
      <c r="AS16" s="25">
        <v>76</v>
      </c>
      <c r="AT16" s="25">
        <v>87</v>
      </c>
      <c r="AU16" s="25">
        <v>156</v>
      </c>
      <c r="AV16" s="25">
        <v>70</v>
      </c>
      <c r="AW16" s="25">
        <v>51</v>
      </c>
      <c r="AX16" s="25">
        <v>517</v>
      </c>
      <c r="AY16" s="25">
        <v>0</v>
      </c>
      <c r="AZ16" s="25">
        <v>273</v>
      </c>
      <c r="BA16" s="25">
        <v>129</v>
      </c>
      <c r="BB16" s="25">
        <v>139</v>
      </c>
      <c r="BC16" s="25">
        <v>21.5</v>
      </c>
      <c r="BD16" s="25">
        <v>0</v>
      </c>
      <c r="BE16" s="25">
        <v>0.01</v>
      </c>
      <c r="BF16" s="25">
        <v>0.04</v>
      </c>
      <c r="BG16" s="25">
        <v>0.11</v>
      </c>
      <c r="BH16" s="25">
        <v>0.13</v>
      </c>
      <c r="BI16" s="25">
        <v>0.33</v>
      </c>
      <c r="BJ16" s="25">
        <v>0.04</v>
      </c>
      <c r="BK16" s="25">
        <v>0.7</v>
      </c>
      <c r="BL16" s="25">
        <v>0.01</v>
      </c>
      <c r="BM16" s="25">
        <v>0.16</v>
      </c>
      <c r="BN16" s="25">
        <v>0.01</v>
      </c>
      <c r="BO16" s="25">
        <v>0</v>
      </c>
      <c r="BP16" s="25">
        <v>0</v>
      </c>
      <c r="BQ16" s="25">
        <v>0.05</v>
      </c>
      <c r="BR16" s="25">
        <v>7.0000000000000007E-2</v>
      </c>
      <c r="BS16" s="25">
        <v>0.52</v>
      </c>
      <c r="BT16" s="25">
        <v>0</v>
      </c>
      <c r="BU16" s="25">
        <v>0</v>
      </c>
      <c r="BV16" s="25">
        <v>7.0000000000000007E-2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4.08</v>
      </c>
      <c r="CE16" s="25">
        <v>23.83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95" s="29" customFormat="1" ht="14.25" x14ac:dyDescent="0.2">
      <c r="B17" s="29" t="s">
        <v>97</v>
      </c>
      <c r="C17" s="30"/>
      <c r="D17" s="30">
        <v>20.3</v>
      </c>
      <c r="E17" s="30">
        <v>18.239999999999998</v>
      </c>
      <c r="F17" s="30">
        <v>27.55</v>
      </c>
      <c r="G17" s="30">
        <v>1.74</v>
      </c>
      <c r="H17" s="30">
        <v>30.74</v>
      </c>
      <c r="I17" s="30">
        <v>447.85</v>
      </c>
      <c r="J17" s="29">
        <v>13.16</v>
      </c>
      <c r="K17" s="29">
        <v>0.86</v>
      </c>
      <c r="L17" s="29">
        <v>0</v>
      </c>
      <c r="M17" s="29">
        <v>0</v>
      </c>
      <c r="N17" s="29">
        <v>14.11</v>
      </c>
      <c r="O17" s="29">
        <v>14.67</v>
      </c>
      <c r="P17" s="29">
        <v>1.96</v>
      </c>
      <c r="Q17" s="29">
        <v>0</v>
      </c>
      <c r="R17" s="29">
        <v>0</v>
      </c>
      <c r="S17" s="29">
        <v>0.35</v>
      </c>
      <c r="T17" s="29">
        <v>3.57</v>
      </c>
      <c r="U17" s="29">
        <v>773.35</v>
      </c>
      <c r="V17" s="29">
        <v>265.04000000000002</v>
      </c>
      <c r="W17" s="29">
        <v>214.76</v>
      </c>
      <c r="X17" s="29">
        <v>36.43</v>
      </c>
      <c r="Y17" s="29">
        <v>322.75</v>
      </c>
      <c r="Z17" s="29">
        <v>3.37</v>
      </c>
      <c r="AA17" s="29">
        <v>247.3</v>
      </c>
      <c r="AB17" s="29">
        <v>175.7</v>
      </c>
      <c r="AC17" s="29">
        <v>404</v>
      </c>
      <c r="AD17" s="29">
        <v>1.77</v>
      </c>
      <c r="AE17" s="29">
        <v>0.14000000000000001</v>
      </c>
      <c r="AF17" s="29">
        <v>0.53</v>
      </c>
      <c r="AG17" s="29">
        <v>0.86</v>
      </c>
      <c r="AH17" s="29">
        <v>6.25</v>
      </c>
      <c r="AI17" s="29">
        <v>2.2400000000000002</v>
      </c>
      <c r="AJ17" s="29">
        <v>0</v>
      </c>
      <c r="AK17" s="29">
        <v>226.48</v>
      </c>
      <c r="AL17" s="29">
        <v>185.55</v>
      </c>
      <c r="AM17" s="29">
        <v>1713.91</v>
      </c>
      <c r="AN17" s="29">
        <v>1310.5</v>
      </c>
      <c r="AO17" s="29">
        <v>576.59</v>
      </c>
      <c r="AP17" s="29">
        <v>897.1</v>
      </c>
      <c r="AQ17" s="29">
        <v>342.28</v>
      </c>
      <c r="AR17" s="29">
        <v>1037.8499999999999</v>
      </c>
      <c r="AS17" s="29">
        <v>937.94</v>
      </c>
      <c r="AT17" s="29">
        <v>1099.26</v>
      </c>
      <c r="AU17" s="29">
        <v>1646.6</v>
      </c>
      <c r="AV17" s="29">
        <v>495.62</v>
      </c>
      <c r="AW17" s="29">
        <v>609.86</v>
      </c>
      <c r="AX17" s="29">
        <v>3179.26</v>
      </c>
      <c r="AY17" s="29">
        <v>14.81</v>
      </c>
      <c r="AZ17" s="29">
        <v>956.03</v>
      </c>
      <c r="BA17" s="29">
        <v>1249.67</v>
      </c>
      <c r="BB17" s="29">
        <v>806.19</v>
      </c>
      <c r="BC17" s="29">
        <v>400.51</v>
      </c>
      <c r="BD17" s="29">
        <v>0.39</v>
      </c>
      <c r="BE17" s="29">
        <v>0.19</v>
      </c>
      <c r="BF17" s="29">
        <v>0.14000000000000001</v>
      </c>
      <c r="BG17" s="29">
        <v>0.33</v>
      </c>
      <c r="BH17" s="29">
        <v>0.38</v>
      </c>
      <c r="BI17" s="29">
        <v>1.5</v>
      </c>
      <c r="BJ17" s="29">
        <v>0.04</v>
      </c>
      <c r="BK17" s="29">
        <v>4.07</v>
      </c>
      <c r="BL17" s="29">
        <v>0.01</v>
      </c>
      <c r="BM17" s="29">
        <v>1.23</v>
      </c>
      <c r="BN17" s="29">
        <v>0.02</v>
      </c>
      <c r="BO17" s="29">
        <v>0.01</v>
      </c>
      <c r="BP17" s="29">
        <v>0</v>
      </c>
      <c r="BQ17" s="29">
        <v>0.27</v>
      </c>
      <c r="BR17" s="29">
        <v>0.41</v>
      </c>
      <c r="BS17" s="29">
        <v>3.69</v>
      </c>
      <c r="BT17" s="29">
        <v>0</v>
      </c>
      <c r="BU17" s="29">
        <v>0</v>
      </c>
      <c r="BV17" s="29">
        <v>0.93</v>
      </c>
      <c r="BW17" s="29">
        <v>0.02</v>
      </c>
      <c r="BX17" s="29">
        <v>0</v>
      </c>
      <c r="BY17" s="29">
        <v>0</v>
      </c>
      <c r="BZ17" s="29">
        <v>0</v>
      </c>
      <c r="CA17" s="29">
        <v>0</v>
      </c>
      <c r="CB17" s="29">
        <v>354.78</v>
      </c>
      <c r="CD17" s="29">
        <f>$I$17/$I$34*100</f>
        <v>26.150297792829619</v>
      </c>
      <c r="CE17" s="29">
        <v>276.58</v>
      </c>
      <c r="CG17" s="29">
        <v>0</v>
      </c>
      <c r="CH17" s="29">
        <v>0</v>
      </c>
      <c r="CI17" s="29">
        <v>0</v>
      </c>
      <c r="CJ17" s="29">
        <v>0</v>
      </c>
      <c r="CK17" s="29">
        <v>0</v>
      </c>
      <c r="CL17" s="29">
        <v>0</v>
      </c>
      <c r="CM17" s="29">
        <v>0</v>
      </c>
      <c r="CN17" s="29">
        <v>0</v>
      </c>
      <c r="CO17" s="29">
        <v>0</v>
      </c>
      <c r="CP17" s="29">
        <v>10</v>
      </c>
      <c r="CQ17" s="29">
        <v>0.75</v>
      </c>
    </row>
    <row r="18" spans="1:95" s="5" customFormat="1" ht="15" x14ac:dyDescent="0.25">
      <c r="B18" s="24" t="s">
        <v>98</v>
      </c>
      <c r="C18" s="11"/>
      <c r="D18" s="11"/>
      <c r="E18" s="11"/>
      <c r="F18" s="11"/>
      <c r="G18" s="11"/>
      <c r="H18" s="11"/>
      <c r="I18" s="11"/>
    </row>
    <row r="19" spans="1:95" s="27" customFormat="1" ht="15" x14ac:dyDescent="0.25">
      <c r="A19" s="27" t="str">
        <f>"4/1"</f>
        <v>4/1</v>
      </c>
      <c r="B19" s="27" t="s">
        <v>99</v>
      </c>
      <c r="C19" s="28" t="str">
        <f>"60,0"</f>
        <v>60,0</v>
      </c>
      <c r="D19" s="28">
        <v>0.95</v>
      </c>
      <c r="E19" s="28">
        <v>0</v>
      </c>
      <c r="F19" s="28">
        <v>3.58</v>
      </c>
      <c r="G19" s="28">
        <v>3.58</v>
      </c>
      <c r="H19" s="28">
        <v>5.53</v>
      </c>
      <c r="I19" s="28">
        <v>55.527250799999997</v>
      </c>
      <c r="J19" s="27">
        <v>0.45</v>
      </c>
      <c r="K19" s="27">
        <v>2.34</v>
      </c>
      <c r="L19" s="27">
        <v>0</v>
      </c>
      <c r="M19" s="27">
        <v>0</v>
      </c>
      <c r="N19" s="27">
        <v>4.37</v>
      </c>
      <c r="O19" s="27">
        <v>0.05</v>
      </c>
      <c r="P19" s="27">
        <v>1.1100000000000001</v>
      </c>
      <c r="Q19" s="27">
        <v>0</v>
      </c>
      <c r="R19" s="27">
        <v>0</v>
      </c>
      <c r="S19" s="27">
        <v>0.16</v>
      </c>
      <c r="T19" s="27">
        <v>0.68</v>
      </c>
      <c r="U19" s="27">
        <v>120.41</v>
      </c>
      <c r="V19" s="27">
        <v>155.46</v>
      </c>
      <c r="W19" s="27">
        <v>26.12</v>
      </c>
      <c r="X19" s="27">
        <v>8.5399999999999991</v>
      </c>
      <c r="Y19" s="27">
        <v>17.989999999999998</v>
      </c>
      <c r="Z19" s="27">
        <v>0.34</v>
      </c>
      <c r="AA19" s="27">
        <v>0</v>
      </c>
      <c r="AB19" s="27">
        <v>9.8800000000000008</v>
      </c>
      <c r="AC19" s="27">
        <v>1.51</v>
      </c>
      <c r="AD19" s="27">
        <v>1.64</v>
      </c>
      <c r="AE19" s="27">
        <v>0.02</v>
      </c>
      <c r="AF19" s="27">
        <v>0.02</v>
      </c>
      <c r="AG19" s="27">
        <v>0.35</v>
      </c>
      <c r="AH19" s="27">
        <v>0.47</v>
      </c>
      <c r="AI19" s="27">
        <v>22.64</v>
      </c>
      <c r="AJ19" s="27">
        <v>0</v>
      </c>
      <c r="AK19" s="27">
        <v>0</v>
      </c>
      <c r="AL19" s="27">
        <v>0</v>
      </c>
      <c r="AM19" s="27">
        <v>31.61</v>
      </c>
      <c r="AN19" s="27">
        <v>30.13</v>
      </c>
      <c r="AO19" s="27">
        <v>10.87</v>
      </c>
      <c r="AP19" s="27">
        <v>22.23</v>
      </c>
      <c r="AQ19" s="27">
        <v>4.9400000000000004</v>
      </c>
      <c r="AR19" s="27">
        <v>27.66</v>
      </c>
      <c r="AS19" s="27">
        <v>35.07</v>
      </c>
      <c r="AT19" s="27">
        <v>41.99</v>
      </c>
      <c r="AU19" s="27">
        <v>84.96</v>
      </c>
      <c r="AV19" s="27">
        <v>13.84</v>
      </c>
      <c r="AW19" s="27">
        <v>23.22</v>
      </c>
      <c r="AX19" s="27">
        <v>135.84</v>
      </c>
      <c r="AY19" s="27">
        <v>0</v>
      </c>
      <c r="AZ19" s="27">
        <v>29.14</v>
      </c>
      <c r="BA19" s="27">
        <v>29.14</v>
      </c>
      <c r="BB19" s="27">
        <v>24.7</v>
      </c>
      <c r="BC19" s="27">
        <v>9.8800000000000008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0.22</v>
      </c>
      <c r="BL19" s="27">
        <v>0</v>
      </c>
      <c r="BM19" s="27">
        <v>0.14000000000000001</v>
      </c>
      <c r="BN19" s="27">
        <v>0.01</v>
      </c>
      <c r="BO19" s="27">
        <v>0.02</v>
      </c>
      <c r="BP19" s="27">
        <v>0</v>
      </c>
      <c r="BQ19" s="27">
        <v>0</v>
      </c>
      <c r="BR19" s="27">
        <v>0</v>
      </c>
      <c r="BS19" s="27">
        <v>0.84</v>
      </c>
      <c r="BT19" s="27">
        <v>0</v>
      </c>
      <c r="BU19" s="27">
        <v>0</v>
      </c>
      <c r="BV19" s="27">
        <v>2.08</v>
      </c>
      <c r="BW19" s="27">
        <v>0</v>
      </c>
      <c r="BX19" s="27">
        <v>0</v>
      </c>
      <c r="BY19" s="27">
        <v>0</v>
      </c>
      <c r="BZ19" s="27">
        <v>0</v>
      </c>
      <c r="CA19" s="27">
        <v>0</v>
      </c>
      <c r="CB19" s="27">
        <v>49.18</v>
      </c>
      <c r="CE19" s="27">
        <v>1.65</v>
      </c>
      <c r="CG19" s="27">
        <v>0</v>
      </c>
      <c r="CH19" s="27">
        <v>0</v>
      </c>
      <c r="CI19" s="27">
        <v>0</v>
      </c>
      <c r="CJ19" s="27">
        <v>0</v>
      </c>
      <c r="CK19" s="27">
        <v>0</v>
      </c>
      <c r="CL19" s="27">
        <v>0</v>
      </c>
      <c r="CM19" s="27">
        <v>0</v>
      </c>
      <c r="CN19" s="27">
        <v>0</v>
      </c>
      <c r="CO19" s="27">
        <v>0</v>
      </c>
      <c r="CP19" s="27">
        <v>1.8</v>
      </c>
      <c r="CQ19" s="27">
        <v>0.3</v>
      </c>
    </row>
    <row r="20" spans="1:95" s="27" customFormat="1" ht="15" x14ac:dyDescent="0.25">
      <c r="A20" s="27" t="str">
        <f>"11/2"</f>
        <v>11/2</v>
      </c>
      <c r="B20" s="27" t="s">
        <v>100</v>
      </c>
      <c r="C20" s="28" t="str">
        <f>"200,0"</f>
        <v>200,0</v>
      </c>
      <c r="D20" s="28">
        <v>2.3199999999999998</v>
      </c>
      <c r="E20" s="28">
        <v>0.1</v>
      </c>
      <c r="F20" s="28">
        <v>4.38</v>
      </c>
      <c r="G20" s="28">
        <v>4.37</v>
      </c>
      <c r="H20" s="28">
        <v>17.72</v>
      </c>
      <c r="I20" s="28">
        <v>117.13951199999998</v>
      </c>
      <c r="J20" s="27">
        <v>1.06</v>
      </c>
      <c r="K20" s="27">
        <v>2.6</v>
      </c>
      <c r="L20" s="27">
        <v>0</v>
      </c>
      <c r="M20" s="27">
        <v>0</v>
      </c>
      <c r="N20" s="27">
        <v>2.69</v>
      </c>
      <c r="O20" s="27">
        <v>13.02</v>
      </c>
      <c r="P20" s="27">
        <v>2.0099999999999998</v>
      </c>
      <c r="Q20" s="27">
        <v>0</v>
      </c>
      <c r="R20" s="27">
        <v>0</v>
      </c>
      <c r="S20" s="27">
        <v>0.3</v>
      </c>
      <c r="T20" s="27">
        <v>2.2599999999999998</v>
      </c>
      <c r="U20" s="27">
        <v>451.2</v>
      </c>
      <c r="V20" s="27">
        <v>370.4</v>
      </c>
      <c r="W20" s="27">
        <v>22.13</v>
      </c>
      <c r="X20" s="27">
        <v>22.11</v>
      </c>
      <c r="Y20" s="27">
        <v>69.739999999999995</v>
      </c>
      <c r="Z20" s="27">
        <v>0.84</v>
      </c>
      <c r="AA20" s="27">
        <v>3.6</v>
      </c>
      <c r="AB20" s="27">
        <v>1166.4000000000001</v>
      </c>
      <c r="AC20" s="27">
        <v>248.8</v>
      </c>
      <c r="AD20" s="27">
        <v>2.0099999999999998</v>
      </c>
      <c r="AE20" s="27">
        <v>7.0000000000000007E-2</v>
      </c>
      <c r="AF20" s="27">
        <v>0.05</v>
      </c>
      <c r="AG20" s="27">
        <v>0.88</v>
      </c>
      <c r="AH20" s="27">
        <v>1.62</v>
      </c>
      <c r="AI20" s="27">
        <v>5.76</v>
      </c>
      <c r="AJ20" s="27">
        <v>0</v>
      </c>
      <c r="AK20" s="27">
        <v>0</v>
      </c>
      <c r="AL20" s="27">
        <v>0</v>
      </c>
      <c r="AM20" s="27">
        <v>74.150000000000006</v>
      </c>
      <c r="AN20" s="27">
        <v>64.38</v>
      </c>
      <c r="AO20" s="27">
        <v>15.91</v>
      </c>
      <c r="AP20" s="27">
        <v>44.18</v>
      </c>
      <c r="AQ20" s="27">
        <v>20.76</v>
      </c>
      <c r="AR20" s="27">
        <v>63.43</v>
      </c>
      <c r="AS20" s="27">
        <v>62.19</v>
      </c>
      <c r="AT20" s="27">
        <v>121.2</v>
      </c>
      <c r="AU20" s="27">
        <v>99.08</v>
      </c>
      <c r="AV20" s="27">
        <v>22.51</v>
      </c>
      <c r="AW20" s="27">
        <v>48.21</v>
      </c>
      <c r="AX20" s="27">
        <v>391.47</v>
      </c>
      <c r="AY20" s="27">
        <v>0</v>
      </c>
      <c r="AZ20" s="27">
        <v>92.5</v>
      </c>
      <c r="BA20" s="27">
        <v>49.79</v>
      </c>
      <c r="BB20" s="27">
        <v>37.79</v>
      </c>
      <c r="BC20" s="27">
        <v>22.6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0.28000000000000003</v>
      </c>
      <c r="BL20" s="27">
        <v>0</v>
      </c>
      <c r="BM20" s="27">
        <v>0.15</v>
      </c>
      <c r="BN20" s="27">
        <v>0.01</v>
      </c>
      <c r="BO20" s="27">
        <v>0.02</v>
      </c>
      <c r="BP20" s="27">
        <v>0</v>
      </c>
      <c r="BQ20" s="27">
        <v>0</v>
      </c>
      <c r="BR20" s="27">
        <v>0</v>
      </c>
      <c r="BS20" s="27">
        <v>0.93</v>
      </c>
      <c r="BT20" s="27">
        <v>0</v>
      </c>
      <c r="BU20" s="27">
        <v>0</v>
      </c>
      <c r="BV20" s="27">
        <v>2.4500000000000002</v>
      </c>
      <c r="BW20" s="27">
        <v>0</v>
      </c>
      <c r="BX20" s="27">
        <v>0</v>
      </c>
      <c r="BY20" s="27">
        <v>0</v>
      </c>
      <c r="BZ20" s="27">
        <v>0</v>
      </c>
      <c r="CA20" s="27">
        <v>0</v>
      </c>
      <c r="CB20" s="27">
        <v>233.12</v>
      </c>
      <c r="CE20" s="27">
        <v>198</v>
      </c>
      <c r="CG20" s="27">
        <v>0</v>
      </c>
      <c r="CH20" s="27">
        <v>0</v>
      </c>
      <c r="CI20" s="27">
        <v>0</v>
      </c>
      <c r="CJ20" s="27">
        <v>0</v>
      </c>
      <c r="CK20" s="27">
        <v>0</v>
      </c>
      <c r="CL20" s="27">
        <v>0</v>
      </c>
      <c r="CM20" s="27">
        <v>0</v>
      </c>
      <c r="CN20" s="27">
        <v>0</v>
      </c>
      <c r="CO20" s="27">
        <v>0</v>
      </c>
      <c r="CP20" s="27">
        <v>0</v>
      </c>
      <c r="CQ20" s="27">
        <v>0.8</v>
      </c>
    </row>
    <row r="21" spans="1:95" s="27" customFormat="1" ht="15" x14ac:dyDescent="0.25">
      <c r="A21" s="27" t="str">
        <f>"1/2"</f>
        <v>1/2</v>
      </c>
      <c r="B21" s="27" t="s">
        <v>101</v>
      </c>
      <c r="C21" s="28" t="str">
        <f>"200,0"</f>
        <v>200,0</v>
      </c>
      <c r="D21" s="28">
        <v>7.86</v>
      </c>
      <c r="E21" s="28">
        <v>8.2899999999999991</v>
      </c>
      <c r="F21" s="28">
        <v>7.2</v>
      </c>
      <c r="G21" s="28">
        <v>0.01</v>
      </c>
      <c r="H21" s="28">
        <v>0.6</v>
      </c>
      <c r="I21" s="28">
        <v>98.334764814814747</v>
      </c>
      <c r="J21" s="27">
        <v>1.99</v>
      </c>
      <c r="K21" s="27">
        <v>0</v>
      </c>
      <c r="L21" s="27">
        <v>0</v>
      </c>
      <c r="M21" s="27">
        <v>0</v>
      </c>
      <c r="N21" s="27">
        <v>0.46</v>
      </c>
      <c r="O21" s="27">
        <v>0.01</v>
      </c>
      <c r="P21" s="27">
        <v>0.13</v>
      </c>
      <c r="Q21" s="27">
        <v>0</v>
      </c>
      <c r="R21" s="27">
        <v>0</v>
      </c>
      <c r="S21" s="27">
        <v>0.01</v>
      </c>
      <c r="T21" s="27">
        <v>1.22</v>
      </c>
      <c r="U21" s="27">
        <v>332.07</v>
      </c>
      <c r="V21" s="27">
        <v>87.75</v>
      </c>
      <c r="W21" s="27">
        <v>15.91</v>
      </c>
      <c r="X21" s="27">
        <v>8.65</v>
      </c>
      <c r="Y21" s="27">
        <v>78.45</v>
      </c>
      <c r="Z21" s="27">
        <v>0.87</v>
      </c>
      <c r="AA21" s="27">
        <v>37</v>
      </c>
      <c r="AB21" s="27">
        <v>365.48</v>
      </c>
      <c r="AC21" s="27">
        <v>137.93</v>
      </c>
      <c r="AD21" s="27">
        <v>0.28000000000000003</v>
      </c>
      <c r="AE21" s="27">
        <v>0.03</v>
      </c>
      <c r="AF21" s="27">
        <v>0.1</v>
      </c>
      <c r="AG21" s="27">
        <v>2.2200000000000002</v>
      </c>
      <c r="AH21" s="27">
        <v>4.9800000000000004</v>
      </c>
      <c r="AI21" s="27">
        <v>0.4</v>
      </c>
      <c r="AJ21" s="27">
        <v>0</v>
      </c>
      <c r="AK21" s="27">
        <v>0</v>
      </c>
      <c r="AL21" s="27">
        <v>0</v>
      </c>
      <c r="AM21" s="27">
        <v>152.07</v>
      </c>
      <c r="AN21" s="27">
        <v>127.08</v>
      </c>
      <c r="AO21" s="27">
        <v>59.36</v>
      </c>
      <c r="AP21" s="27">
        <v>86.06</v>
      </c>
      <c r="AQ21" s="27">
        <v>28.69</v>
      </c>
      <c r="AR21" s="27">
        <v>91.88</v>
      </c>
      <c r="AS21" s="27">
        <v>100.55</v>
      </c>
      <c r="AT21" s="27">
        <v>111.03</v>
      </c>
      <c r="AU21" s="27">
        <v>175.85</v>
      </c>
      <c r="AV21" s="27">
        <v>47.84</v>
      </c>
      <c r="AW21" s="27">
        <v>58.94</v>
      </c>
      <c r="AX21" s="27">
        <v>255.09</v>
      </c>
      <c r="AY21" s="27">
        <v>1.95</v>
      </c>
      <c r="AZ21" s="27">
        <v>56.19</v>
      </c>
      <c r="BA21" s="27">
        <v>130.38</v>
      </c>
      <c r="BB21" s="27">
        <v>66.91</v>
      </c>
      <c r="BC21" s="27">
        <v>41.22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269.33999999999997</v>
      </c>
      <c r="CE21" s="27">
        <v>97.91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0.74</v>
      </c>
    </row>
    <row r="22" spans="1:95" s="27" customFormat="1" ht="15" x14ac:dyDescent="0.25">
      <c r="A22" s="27" t="str">
        <f>"4/7"</f>
        <v>4/7</v>
      </c>
      <c r="B22" s="27" t="s">
        <v>102</v>
      </c>
      <c r="C22" s="28" t="str">
        <f>"80,0"</f>
        <v>80,0</v>
      </c>
      <c r="D22" s="28">
        <v>9.8800000000000008</v>
      </c>
      <c r="E22" s="28">
        <v>10.11</v>
      </c>
      <c r="F22" s="28">
        <v>6.61</v>
      </c>
      <c r="G22" s="28">
        <v>4.3</v>
      </c>
      <c r="H22" s="28">
        <v>3.96</v>
      </c>
      <c r="I22" s="28">
        <v>113.01279866666657</v>
      </c>
      <c r="J22" s="27">
        <v>1.08</v>
      </c>
      <c r="K22" s="27">
        <v>2.77</v>
      </c>
      <c r="L22" s="27">
        <v>0</v>
      </c>
      <c r="M22" s="27">
        <v>0</v>
      </c>
      <c r="N22" s="27">
        <v>3.19</v>
      </c>
      <c r="O22" s="27">
        <v>0.04</v>
      </c>
      <c r="P22" s="27">
        <v>0.72</v>
      </c>
      <c r="Q22" s="27">
        <v>0</v>
      </c>
      <c r="R22" s="27">
        <v>0</v>
      </c>
      <c r="S22" s="27">
        <v>0.08</v>
      </c>
      <c r="T22" s="27">
        <v>1.23</v>
      </c>
      <c r="U22" s="27">
        <v>296.87</v>
      </c>
      <c r="V22" s="27">
        <v>195.66</v>
      </c>
      <c r="W22" s="27">
        <v>17.350000000000001</v>
      </c>
      <c r="X22" s="27">
        <v>20.350000000000001</v>
      </c>
      <c r="Y22" s="27">
        <v>100.8</v>
      </c>
      <c r="Z22" s="27">
        <v>0.46</v>
      </c>
      <c r="AA22" s="27">
        <v>8.8800000000000008</v>
      </c>
      <c r="AB22" s="27">
        <v>1728</v>
      </c>
      <c r="AC22" s="27">
        <v>374.8</v>
      </c>
      <c r="AD22" s="27">
        <v>2.71</v>
      </c>
      <c r="AE22" s="27">
        <v>0.08</v>
      </c>
      <c r="AF22" s="27">
        <v>0.08</v>
      </c>
      <c r="AG22" s="27">
        <v>1.94</v>
      </c>
      <c r="AH22" s="27">
        <v>4.25</v>
      </c>
      <c r="AI22" s="27">
        <v>1.02</v>
      </c>
      <c r="AJ22" s="27">
        <v>0</v>
      </c>
      <c r="AK22" s="27">
        <v>569.92999999999995</v>
      </c>
      <c r="AL22" s="27">
        <v>434.52</v>
      </c>
      <c r="AM22" s="27">
        <v>801.36</v>
      </c>
      <c r="AN22" s="27">
        <v>941.32</v>
      </c>
      <c r="AO22" s="27">
        <v>254.26</v>
      </c>
      <c r="AP22" s="27">
        <v>529.44000000000005</v>
      </c>
      <c r="AQ22" s="27">
        <v>101.06</v>
      </c>
      <c r="AR22" s="27">
        <v>5.25</v>
      </c>
      <c r="AS22" s="27">
        <v>8.1300000000000008</v>
      </c>
      <c r="AT22" s="27">
        <v>6.95</v>
      </c>
      <c r="AU22" s="27">
        <v>22.85</v>
      </c>
      <c r="AV22" s="27">
        <v>409.08</v>
      </c>
      <c r="AW22" s="27">
        <v>4.91</v>
      </c>
      <c r="AX22" s="27">
        <v>39.78</v>
      </c>
      <c r="AY22" s="27">
        <v>0</v>
      </c>
      <c r="AZ22" s="27">
        <v>5.08</v>
      </c>
      <c r="BA22" s="27">
        <v>5.59</v>
      </c>
      <c r="BB22" s="27">
        <v>3.33</v>
      </c>
      <c r="BC22" s="27">
        <v>2.13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0.24</v>
      </c>
      <c r="BL22" s="27">
        <v>0</v>
      </c>
      <c r="BM22" s="27">
        <v>0.15</v>
      </c>
      <c r="BN22" s="27">
        <v>0.01</v>
      </c>
      <c r="BO22" s="27">
        <v>0.03</v>
      </c>
      <c r="BP22" s="27">
        <v>0</v>
      </c>
      <c r="BQ22" s="27">
        <v>0</v>
      </c>
      <c r="BR22" s="27">
        <v>0</v>
      </c>
      <c r="BS22" s="27">
        <v>0.89</v>
      </c>
      <c r="BT22" s="27">
        <v>0</v>
      </c>
      <c r="BU22" s="27">
        <v>0</v>
      </c>
      <c r="BV22" s="27">
        <v>2.52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76.25</v>
      </c>
      <c r="CE22" s="27">
        <v>296.88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1.33</v>
      </c>
      <c r="CQ22" s="27">
        <v>0.33</v>
      </c>
    </row>
    <row r="23" spans="1:95" s="27" customFormat="1" ht="15" x14ac:dyDescent="0.25">
      <c r="A23" s="27" t="str">
        <f>"38/3"</f>
        <v>38/3</v>
      </c>
      <c r="B23" s="27" t="s">
        <v>103</v>
      </c>
      <c r="C23" s="28" t="str">
        <f>"130,0"</f>
        <v>130,0</v>
      </c>
      <c r="D23" s="28">
        <v>3.28</v>
      </c>
      <c r="E23" s="28">
        <v>0</v>
      </c>
      <c r="F23" s="28">
        <v>6.19</v>
      </c>
      <c r="G23" s="28">
        <v>6.19</v>
      </c>
      <c r="H23" s="28">
        <v>34.32</v>
      </c>
      <c r="I23" s="28">
        <v>205.90830390000002</v>
      </c>
      <c r="J23" s="27">
        <v>0.87</v>
      </c>
      <c r="K23" s="27">
        <v>3.8</v>
      </c>
      <c r="L23" s="27">
        <v>0</v>
      </c>
      <c r="M23" s="27">
        <v>0</v>
      </c>
      <c r="N23" s="27">
        <v>1.19</v>
      </c>
      <c r="O23" s="27">
        <v>31.53</v>
      </c>
      <c r="P23" s="27">
        <v>1.61</v>
      </c>
      <c r="Q23" s="27">
        <v>0</v>
      </c>
      <c r="R23" s="27">
        <v>0</v>
      </c>
      <c r="S23" s="27">
        <v>0.03</v>
      </c>
      <c r="T23" s="27">
        <v>3.03</v>
      </c>
      <c r="U23" s="27">
        <v>1002.92</v>
      </c>
      <c r="V23" s="27">
        <v>66.510000000000005</v>
      </c>
      <c r="W23" s="27">
        <v>16.18</v>
      </c>
      <c r="X23" s="27">
        <v>24.6</v>
      </c>
      <c r="Y23" s="27">
        <v>71.599999999999994</v>
      </c>
      <c r="Z23" s="27">
        <v>0.6</v>
      </c>
      <c r="AA23" s="27">
        <v>0</v>
      </c>
      <c r="AB23" s="27">
        <v>421.2</v>
      </c>
      <c r="AC23" s="27">
        <v>78</v>
      </c>
      <c r="AD23" s="27">
        <v>2.79</v>
      </c>
      <c r="AE23" s="27">
        <v>0.04</v>
      </c>
      <c r="AF23" s="27">
        <v>0.02</v>
      </c>
      <c r="AG23" s="27">
        <v>0.67</v>
      </c>
      <c r="AH23" s="27">
        <v>1.58</v>
      </c>
      <c r="AI23" s="27">
        <v>0.39</v>
      </c>
      <c r="AJ23" s="27">
        <v>0</v>
      </c>
      <c r="AK23" s="27">
        <v>0</v>
      </c>
      <c r="AL23" s="27">
        <v>0</v>
      </c>
      <c r="AM23" s="27">
        <v>278.14</v>
      </c>
      <c r="AN23" s="27">
        <v>117.39</v>
      </c>
      <c r="AO23" s="27">
        <v>71.69</v>
      </c>
      <c r="AP23" s="27">
        <v>108.24</v>
      </c>
      <c r="AQ23" s="27">
        <v>44.9</v>
      </c>
      <c r="AR23" s="27">
        <v>166.17</v>
      </c>
      <c r="AS23" s="27">
        <v>175.74</v>
      </c>
      <c r="AT23" s="27">
        <v>228.99</v>
      </c>
      <c r="AU23" s="27">
        <v>245.95</v>
      </c>
      <c r="AV23" s="27">
        <v>76.349999999999994</v>
      </c>
      <c r="AW23" s="27">
        <v>143.80000000000001</v>
      </c>
      <c r="AX23" s="27">
        <v>544.08000000000004</v>
      </c>
      <c r="AY23" s="27">
        <v>0</v>
      </c>
      <c r="AZ23" s="27">
        <v>148.30000000000001</v>
      </c>
      <c r="BA23" s="27">
        <v>148.41</v>
      </c>
      <c r="BB23" s="27">
        <v>130</v>
      </c>
      <c r="BC23" s="27">
        <v>61.55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0.44</v>
      </c>
      <c r="BL23" s="27">
        <v>0</v>
      </c>
      <c r="BM23" s="27">
        <v>0.25</v>
      </c>
      <c r="BN23" s="27">
        <v>0.02</v>
      </c>
      <c r="BO23" s="27">
        <v>0.04</v>
      </c>
      <c r="BP23" s="27">
        <v>0</v>
      </c>
      <c r="BQ23" s="27">
        <v>0</v>
      </c>
      <c r="BR23" s="27">
        <v>0</v>
      </c>
      <c r="BS23" s="27">
        <v>1.5</v>
      </c>
      <c r="BT23" s="27">
        <v>0</v>
      </c>
      <c r="BU23" s="27">
        <v>0</v>
      </c>
      <c r="BV23" s="27">
        <v>3.47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104.31</v>
      </c>
      <c r="CE23" s="27">
        <v>70.2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2.6</v>
      </c>
    </row>
    <row r="24" spans="1:95" s="27" customFormat="1" ht="15" x14ac:dyDescent="0.25">
      <c r="A24" s="27" t="str">
        <f>"7/11"</f>
        <v>7/11</v>
      </c>
      <c r="B24" s="27" t="s">
        <v>104</v>
      </c>
      <c r="C24" s="28" t="str">
        <f>"20,0"</f>
        <v>20,0</v>
      </c>
      <c r="D24" s="28">
        <v>0.24</v>
      </c>
      <c r="E24" s="28">
        <v>0.13</v>
      </c>
      <c r="F24" s="28">
        <v>1.46</v>
      </c>
      <c r="G24" s="28">
        <v>0.01</v>
      </c>
      <c r="H24" s="28">
        <v>0.87</v>
      </c>
      <c r="I24" s="28">
        <v>17.618817</v>
      </c>
      <c r="J24" s="27">
        <v>1.07</v>
      </c>
      <c r="K24" s="27">
        <v>0.02</v>
      </c>
      <c r="L24" s="27">
        <v>0</v>
      </c>
      <c r="M24" s="27">
        <v>0</v>
      </c>
      <c r="N24" s="27">
        <v>0.19</v>
      </c>
      <c r="O24" s="27">
        <v>0.65</v>
      </c>
      <c r="P24" s="27">
        <v>0.03</v>
      </c>
      <c r="Q24" s="27">
        <v>0</v>
      </c>
      <c r="R24" s="27">
        <v>0</v>
      </c>
      <c r="S24" s="27">
        <v>0.04</v>
      </c>
      <c r="T24" s="27">
        <v>0.2</v>
      </c>
      <c r="U24" s="27">
        <v>63.23</v>
      </c>
      <c r="V24" s="27">
        <v>6.91</v>
      </c>
      <c r="W24" s="27">
        <v>5.15</v>
      </c>
      <c r="X24" s="27">
        <v>0.56999999999999995</v>
      </c>
      <c r="Y24" s="27">
        <v>3.98</v>
      </c>
      <c r="Z24" s="27">
        <v>0.03</v>
      </c>
      <c r="AA24" s="27">
        <v>11.5</v>
      </c>
      <c r="AB24" s="27">
        <v>5.4</v>
      </c>
      <c r="AC24" s="27">
        <v>12.5</v>
      </c>
      <c r="AD24" s="27">
        <v>0.05</v>
      </c>
      <c r="AE24" s="27">
        <v>0</v>
      </c>
      <c r="AF24" s="27">
        <v>0.01</v>
      </c>
      <c r="AG24" s="27">
        <v>0.02</v>
      </c>
      <c r="AH24" s="27">
        <v>0.06</v>
      </c>
      <c r="AI24" s="27">
        <v>0.01</v>
      </c>
      <c r="AJ24" s="27">
        <v>0</v>
      </c>
      <c r="AK24" s="27">
        <v>0.41</v>
      </c>
      <c r="AL24" s="27">
        <v>0.4</v>
      </c>
      <c r="AM24" s="27">
        <v>14.03</v>
      </c>
      <c r="AN24" s="27">
        <v>7.69</v>
      </c>
      <c r="AO24" s="27">
        <v>1.96</v>
      </c>
      <c r="AP24" s="27">
        <v>6.4</v>
      </c>
      <c r="AQ24" s="27">
        <v>2.77</v>
      </c>
      <c r="AR24" s="27">
        <v>8.1999999999999993</v>
      </c>
      <c r="AS24" s="27">
        <v>3.59</v>
      </c>
      <c r="AT24" s="27">
        <v>11.03</v>
      </c>
      <c r="AU24" s="27">
        <v>3.89</v>
      </c>
      <c r="AV24" s="27">
        <v>4.5599999999999996</v>
      </c>
      <c r="AW24" s="27">
        <v>3.67</v>
      </c>
      <c r="AX24" s="27">
        <v>31.58</v>
      </c>
      <c r="AY24" s="27">
        <v>0</v>
      </c>
      <c r="AZ24" s="27">
        <v>9.98</v>
      </c>
      <c r="BA24" s="27">
        <v>5.43</v>
      </c>
      <c r="BB24" s="27">
        <v>5.85</v>
      </c>
      <c r="BC24" s="27">
        <v>3.53</v>
      </c>
      <c r="BD24" s="27">
        <v>0.03</v>
      </c>
      <c r="BE24" s="27">
        <v>0.01</v>
      </c>
      <c r="BF24" s="27">
        <v>0.01</v>
      </c>
      <c r="BG24" s="27">
        <v>0.01</v>
      </c>
      <c r="BH24" s="27">
        <v>0.02</v>
      </c>
      <c r="BI24" s="27">
        <v>0.08</v>
      </c>
      <c r="BJ24" s="27">
        <v>0</v>
      </c>
      <c r="BK24" s="27">
        <v>0.22</v>
      </c>
      <c r="BL24" s="27">
        <v>0</v>
      </c>
      <c r="BM24" s="27">
        <v>7.0000000000000007E-2</v>
      </c>
      <c r="BN24" s="27">
        <v>0</v>
      </c>
      <c r="BO24" s="27">
        <v>0</v>
      </c>
      <c r="BP24" s="27">
        <v>0</v>
      </c>
      <c r="BQ24" s="27">
        <v>0.02</v>
      </c>
      <c r="BR24" s="27">
        <v>0.02</v>
      </c>
      <c r="BS24" s="27">
        <v>0.18</v>
      </c>
      <c r="BT24" s="27">
        <v>0</v>
      </c>
      <c r="BU24" s="27">
        <v>0</v>
      </c>
      <c r="BV24" s="27">
        <v>0.02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19.03</v>
      </c>
      <c r="CE24" s="27">
        <v>12.4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0.16</v>
      </c>
    </row>
    <row r="25" spans="1:95" s="27" customFormat="1" ht="15" x14ac:dyDescent="0.25">
      <c r="A25" s="27" t="str">
        <f>"37/10"</f>
        <v>37/10</v>
      </c>
      <c r="B25" s="27" t="s">
        <v>105</v>
      </c>
      <c r="C25" s="28" t="str">
        <f>"200,0"</f>
        <v>200,0</v>
      </c>
      <c r="D25" s="28">
        <v>0.24</v>
      </c>
      <c r="E25" s="28">
        <v>0</v>
      </c>
      <c r="F25" s="28">
        <v>0.1</v>
      </c>
      <c r="G25" s="28">
        <v>0.1</v>
      </c>
      <c r="H25" s="28">
        <v>14.6</v>
      </c>
      <c r="I25" s="28">
        <v>55.735010000000003</v>
      </c>
      <c r="J25" s="27">
        <v>0.02</v>
      </c>
      <c r="K25" s="27">
        <v>0</v>
      </c>
      <c r="L25" s="27">
        <v>0</v>
      </c>
      <c r="M25" s="27">
        <v>0</v>
      </c>
      <c r="N25" s="27">
        <v>12.63</v>
      </c>
      <c r="O25" s="27">
        <v>0.43</v>
      </c>
      <c r="P25" s="27">
        <v>1.54</v>
      </c>
      <c r="Q25" s="27">
        <v>0</v>
      </c>
      <c r="R25" s="27">
        <v>0</v>
      </c>
      <c r="S25" s="27">
        <v>0.35</v>
      </c>
      <c r="T25" s="27">
        <v>0.34</v>
      </c>
      <c r="U25" s="27">
        <v>0.84</v>
      </c>
      <c r="V25" s="27">
        <v>3.71</v>
      </c>
      <c r="W25" s="27">
        <v>4.37</v>
      </c>
      <c r="X25" s="27">
        <v>1.1399999999999999</v>
      </c>
      <c r="Y25" s="27">
        <v>1.1200000000000001</v>
      </c>
      <c r="Z25" s="27">
        <v>0.22</v>
      </c>
      <c r="AA25" s="27">
        <v>0</v>
      </c>
      <c r="AB25" s="27">
        <v>351</v>
      </c>
      <c r="AC25" s="27">
        <v>65.099999999999994</v>
      </c>
      <c r="AD25" s="27">
        <v>0.26</v>
      </c>
      <c r="AE25" s="27">
        <v>0.01</v>
      </c>
      <c r="AF25" s="27">
        <v>0.02</v>
      </c>
      <c r="AG25" s="27">
        <v>0.08</v>
      </c>
      <c r="AH25" s="27">
        <v>0.11</v>
      </c>
      <c r="AI25" s="27">
        <v>39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27">
        <v>0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239.01</v>
      </c>
      <c r="CE25" s="27">
        <v>58.5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10</v>
      </c>
      <c r="CQ25" s="27">
        <v>0</v>
      </c>
    </row>
    <row r="26" spans="1:95" s="27" customFormat="1" ht="15" x14ac:dyDescent="0.25">
      <c r="A26" s="27" t="str">
        <f>"-"</f>
        <v>-</v>
      </c>
      <c r="B26" s="27" t="s">
        <v>106</v>
      </c>
      <c r="C26" s="28" t="str">
        <f>"30,0"</f>
        <v>30,0</v>
      </c>
      <c r="D26" s="28">
        <v>1.98</v>
      </c>
      <c r="E26" s="28">
        <v>0</v>
      </c>
      <c r="F26" s="28">
        <v>0.2</v>
      </c>
      <c r="G26" s="28">
        <v>0.2</v>
      </c>
      <c r="H26" s="28">
        <v>14.07</v>
      </c>
      <c r="I26" s="28">
        <v>67.170299999999997</v>
      </c>
      <c r="J26" s="27">
        <v>0</v>
      </c>
      <c r="K26" s="27">
        <v>0</v>
      </c>
      <c r="L26" s="27">
        <v>0</v>
      </c>
      <c r="M26" s="27">
        <v>0</v>
      </c>
      <c r="N26" s="27">
        <v>0.33</v>
      </c>
      <c r="O26" s="27">
        <v>13.68</v>
      </c>
      <c r="P26" s="27">
        <v>0.06</v>
      </c>
      <c r="Q26" s="27">
        <v>0</v>
      </c>
      <c r="R26" s="27">
        <v>0</v>
      </c>
      <c r="S26" s="27">
        <v>0</v>
      </c>
      <c r="T26" s="27">
        <v>0.54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152.69</v>
      </c>
      <c r="AN26" s="27">
        <v>50.63</v>
      </c>
      <c r="AO26" s="27">
        <v>30.02</v>
      </c>
      <c r="AP26" s="27">
        <v>60.03</v>
      </c>
      <c r="AQ26" s="27">
        <v>22.71</v>
      </c>
      <c r="AR26" s="27">
        <v>108.58</v>
      </c>
      <c r="AS26" s="27">
        <v>67.34</v>
      </c>
      <c r="AT26" s="27">
        <v>93.96</v>
      </c>
      <c r="AU26" s="27">
        <v>77.52</v>
      </c>
      <c r="AV26" s="27">
        <v>40.72</v>
      </c>
      <c r="AW26" s="27">
        <v>72.040000000000006</v>
      </c>
      <c r="AX26" s="27">
        <v>602.39</v>
      </c>
      <c r="AY26" s="27">
        <v>0</v>
      </c>
      <c r="AZ26" s="27">
        <v>196.27</v>
      </c>
      <c r="BA26" s="27">
        <v>85.35</v>
      </c>
      <c r="BB26" s="27">
        <v>56.64</v>
      </c>
      <c r="BC26" s="27">
        <v>44.89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0.02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0.02</v>
      </c>
      <c r="BT26" s="27">
        <v>0</v>
      </c>
      <c r="BU26" s="27">
        <v>0</v>
      </c>
      <c r="BV26" s="27">
        <v>0.08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11.73</v>
      </c>
      <c r="CE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0</v>
      </c>
      <c r="CQ26" s="27">
        <v>0</v>
      </c>
    </row>
    <row r="27" spans="1:95" s="25" customFormat="1" ht="15" x14ac:dyDescent="0.25">
      <c r="A27" s="25" t="str">
        <f>"-"</f>
        <v>-</v>
      </c>
      <c r="B27" s="25" t="s">
        <v>107</v>
      </c>
      <c r="C27" s="26" t="str">
        <f>"40,0"</f>
        <v>40,0</v>
      </c>
      <c r="D27" s="26">
        <v>2.64</v>
      </c>
      <c r="E27" s="26">
        <v>0</v>
      </c>
      <c r="F27" s="26">
        <v>0.48</v>
      </c>
      <c r="G27" s="26">
        <v>0.48</v>
      </c>
      <c r="H27" s="26">
        <v>16.68</v>
      </c>
      <c r="I27" s="26">
        <v>77.352000000000004</v>
      </c>
      <c r="J27" s="25">
        <v>0.08</v>
      </c>
      <c r="K27" s="25">
        <v>0</v>
      </c>
      <c r="L27" s="25">
        <v>0</v>
      </c>
      <c r="M27" s="25">
        <v>0</v>
      </c>
      <c r="N27" s="25">
        <v>0.48</v>
      </c>
      <c r="O27" s="25">
        <v>12.88</v>
      </c>
      <c r="P27" s="25">
        <v>3.32</v>
      </c>
      <c r="Q27" s="25">
        <v>0</v>
      </c>
      <c r="R27" s="25">
        <v>0</v>
      </c>
      <c r="S27" s="25">
        <v>0.4</v>
      </c>
      <c r="T27" s="25">
        <v>1</v>
      </c>
      <c r="U27" s="25">
        <v>244</v>
      </c>
      <c r="V27" s="25">
        <v>98</v>
      </c>
      <c r="W27" s="25">
        <v>14</v>
      </c>
      <c r="X27" s="25">
        <v>18.8</v>
      </c>
      <c r="Y27" s="25">
        <v>63.2</v>
      </c>
      <c r="Z27" s="25">
        <v>1.56</v>
      </c>
      <c r="AA27" s="25">
        <v>0</v>
      </c>
      <c r="AB27" s="25">
        <v>2</v>
      </c>
      <c r="AC27" s="25">
        <v>0.4</v>
      </c>
      <c r="AD27" s="25">
        <v>0.56000000000000005</v>
      </c>
      <c r="AE27" s="25">
        <v>7.0000000000000007E-2</v>
      </c>
      <c r="AF27" s="25">
        <v>0.03</v>
      </c>
      <c r="AG27" s="25">
        <v>0.28000000000000003</v>
      </c>
      <c r="AH27" s="25">
        <v>0.8</v>
      </c>
      <c r="AI27" s="25">
        <v>0</v>
      </c>
      <c r="AJ27" s="25">
        <v>0</v>
      </c>
      <c r="AK27" s="25">
        <v>0</v>
      </c>
      <c r="AL27" s="25">
        <v>0</v>
      </c>
      <c r="AM27" s="25">
        <v>170.8</v>
      </c>
      <c r="AN27" s="25">
        <v>89.2</v>
      </c>
      <c r="AO27" s="25">
        <v>37.200000000000003</v>
      </c>
      <c r="AP27" s="25">
        <v>79.2</v>
      </c>
      <c r="AQ27" s="25">
        <v>32</v>
      </c>
      <c r="AR27" s="25">
        <v>148.4</v>
      </c>
      <c r="AS27" s="25">
        <v>118.8</v>
      </c>
      <c r="AT27" s="25">
        <v>116.4</v>
      </c>
      <c r="AU27" s="25">
        <v>185.6</v>
      </c>
      <c r="AV27" s="25">
        <v>49.6</v>
      </c>
      <c r="AW27" s="25">
        <v>124</v>
      </c>
      <c r="AX27" s="25">
        <v>611.6</v>
      </c>
      <c r="AY27" s="25">
        <v>0</v>
      </c>
      <c r="AZ27" s="25">
        <v>210.4</v>
      </c>
      <c r="BA27" s="25">
        <v>116.4</v>
      </c>
      <c r="BB27" s="25">
        <v>72</v>
      </c>
      <c r="BC27" s="25">
        <v>52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0.06</v>
      </c>
      <c r="BL27" s="25">
        <v>0</v>
      </c>
      <c r="BM27" s="25">
        <v>0</v>
      </c>
      <c r="BN27" s="25">
        <v>0.01</v>
      </c>
      <c r="BO27" s="25">
        <v>0</v>
      </c>
      <c r="BP27" s="25">
        <v>0</v>
      </c>
      <c r="BQ27" s="25">
        <v>0</v>
      </c>
      <c r="BR27" s="25">
        <v>0</v>
      </c>
      <c r="BS27" s="25">
        <v>0.04</v>
      </c>
      <c r="BT27" s="25">
        <v>0</v>
      </c>
      <c r="BU27" s="25">
        <v>0</v>
      </c>
      <c r="BV27" s="25">
        <v>0.19</v>
      </c>
      <c r="BW27" s="25">
        <v>0.03</v>
      </c>
      <c r="BX27" s="25">
        <v>0</v>
      </c>
      <c r="BY27" s="25">
        <v>0</v>
      </c>
      <c r="BZ27" s="25">
        <v>0</v>
      </c>
      <c r="CA27" s="25">
        <v>0</v>
      </c>
      <c r="CB27" s="25">
        <v>18.8</v>
      </c>
      <c r="CE27" s="25">
        <v>0.33</v>
      </c>
      <c r="CG27" s="25">
        <v>0</v>
      </c>
      <c r="CH27" s="25">
        <v>0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0</v>
      </c>
      <c r="CP27" s="25">
        <v>0</v>
      </c>
      <c r="CQ27" s="25">
        <v>0</v>
      </c>
    </row>
    <row r="28" spans="1:95" s="29" customFormat="1" ht="14.25" x14ac:dyDescent="0.2">
      <c r="B28" s="29" t="s">
        <v>108</v>
      </c>
      <c r="C28" s="30"/>
      <c r="D28" s="30">
        <v>29.38</v>
      </c>
      <c r="E28" s="30">
        <v>18.63</v>
      </c>
      <c r="F28" s="30">
        <v>30.2</v>
      </c>
      <c r="G28" s="30">
        <v>19.25</v>
      </c>
      <c r="H28" s="30">
        <v>108.34</v>
      </c>
      <c r="I28" s="30">
        <v>807.8</v>
      </c>
      <c r="J28" s="29">
        <v>6.61</v>
      </c>
      <c r="K28" s="29">
        <v>11.54</v>
      </c>
      <c r="L28" s="29">
        <v>0</v>
      </c>
      <c r="M28" s="29">
        <v>0</v>
      </c>
      <c r="N28" s="29">
        <v>25.52</v>
      </c>
      <c r="O28" s="29">
        <v>72.28</v>
      </c>
      <c r="P28" s="29">
        <v>10.53</v>
      </c>
      <c r="Q28" s="29">
        <v>0</v>
      </c>
      <c r="R28" s="29">
        <v>0</v>
      </c>
      <c r="S28" s="29">
        <v>1.36</v>
      </c>
      <c r="T28" s="29">
        <v>10.5</v>
      </c>
      <c r="U28" s="29">
        <v>2511.5500000000002</v>
      </c>
      <c r="V28" s="29">
        <v>984.41</v>
      </c>
      <c r="W28" s="29">
        <v>121.2</v>
      </c>
      <c r="X28" s="29">
        <v>104.76</v>
      </c>
      <c r="Y28" s="29">
        <v>406.87</v>
      </c>
      <c r="Z28" s="29">
        <v>4.92</v>
      </c>
      <c r="AA28" s="29">
        <v>60.98</v>
      </c>
      <c r="AB28" s="29">
        <v>4049.36</v>
      </c>
      <c r="AC28" s="29">
        <v>919.04</v>
      </c>
      <c r="AD28" s="29">
        <v>10.29</v>
      </c>
      <c r="AE28" s="29">
        <v>0.32</v>
      </c>
      <c r="AF28" s="29">
        <v>0.32</v>
      </c>
      <c r="AG28" s="29">
        <v>6.43</v>
      </c>
      <c r="AH28" s="29">
        <v>13.88</v>
      </c>
      <c r="AI28" s="29">
        <v>69.22</v>
      </c>
      <c r="AJ28" s="29">
        <v>0</v>
      </c>
      <c r="AK28" s="29">
        <v>570.34</v>
      </c>
      <c r="AL28" s="29">
        <v>434.92</v>
      </c>
      <c r="AM28" s="29">
        <v>1674.86</v>
      </c>
      <c r="AN28" s="29">
        <v>1427.82</v>
      </c>
      <c r="AO28" s="29">
        <v>481.25</v>
      </c>
      <c r="AP28" s="29">
        <v>935.78</v>
      </c>
      <c r="AQ28" s="29">
        <v>257.82</v>
      </c>
      <c r="AR28" s="29">
        <v>619.57000000000005</v>
      </c>
      <c r="AS28" s="29">
        <v>571.4</v>
      </c>
      <c r="AT28" s="29">
        <v>731.56</v>
      </c>
      <c r="AU28" s="29">
        <v>895.7</v>
      </c>
      <c r="AV28" s="29">
        <v>664.49</v>
      </c>
      <c r="AW28" s="29">
        <v>478.78</v>
      </c>
      <c r="AX28" s="29">
        <v>2611.8200000000002</v>
      </c>
      <c r="AY28" s="29">
        <v>1.95</v>
      </c>
      <c r="AZ28" s="29">
        <v>747.86</v>
      </c>
      <c r="BA28" s="29">
        <v>570.49</v>
      </c>
      <c r="BB28" s="29">
        <v>397.22</v>
      </c>
      <c r="BC28" s="29">
        <v>237.79</v>
      </c>
      <c r="BD28" s="29">
        <v>0.03</v>
      </c>
      <c r="BE28" s="29">
        <v>0.01</v>
      </c>
      <c r="BF28" s="29">
        <v>0.01</v>
      </c>
      <c r="BG28" s="29">
        <v>0.01</v>
      </c>
      <c r="BH28" s="29">
        <v>0.02</v>
      </c>
      <c r="BI28" s="29">
        <v>0.09</v>
      </c>
      <c r="BJ28" s="29">
        <v>0</v>
      </c>
      <c r="BK28" s="29">
        <v>1.47</v>
      </c>
      <c r="BL28" s="29">
        <v>0</v>
      </c>
      <c r="BM28" s="29">
        <v>0.78</v>
      </c>
      <c r="BN28" s="29">
        <v>0.06</v>
      </c>
      <c r="BO28" s="29">
        <v>0.12</v>
      </c>
      <c r="BP28" s="29">
        <v>0</v>
      </c>
      <c r="BQ28" s="29">
        <v>0.02</v>
      </c>
      <c r="BR28" s="29">
        <v>0.03</v>
      </c>
      <c r="BS28" s="29">
        <v>4.4000000000000004</v>
      </c>
      <c r="BT28" s="29">
        <v>0</v>
      </c>
      <c r="BU28" s="29">
        <v>0</v>
      </c>
      <c r="BV28" s="29">
        <v>10.83</v>
      </c>
      <c r="BW28" s="29">
        <v>0.04</v>
      </c>
      <c r="BX28" s="29">
        <v>0</v>
      </c>
      <c r="BY28" s="29">
        <v>0</v>
      </c>
      <c r="BZ28" s="29">
        <v>0</v>
      </c>
      <c r="CA28" s="29">
        <v>0</v>
      </c>
      <c r="CB28" s="29">
        <v>1020.77</v>
      </c>
      <c r="CD28" s="29">
        <f>$I$28/$I$34*100</f>
        <v>47.168048581104756</v>
      </c>
      <c r="CE28" s="29">
        <v>735.87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13.13</v>
      </c>
      <c r="CQ28" s="29">
        <v>4.93</v>
      </c>
    </row>
    <row r="29" spans="1:95" s="5" customFormat="1" ht="15" x14ac:dyDescent="0.25">
      <c r="B29" s="24" t="s">
        <v>109</v>
      </c>
      <c r="C29" s="11"/>
      <c r="D29" s="11"/>
      <c r="E29" s="11"/>
      <c r="F29" s="11"/>
      <c r="G29" s="11"/>
      <c r="H29" s="11"/>
      <c r="I29" s="11"/>
    </row>
    <row r="30" spans="1:95" s="27" customFormat="1" ht="15" x14ac:dyDescent="0.25">
      <c r="A30" s="27" t="str">
        <f>"5/12"</f>
        <v>5/12</v>
      </c>
      <c r="B30" s="27" t="s">
        <v>110</v>
      </c>
      <c r="C30" s="28" t="str">
        <f>"50,0"</f>
        <v>50,0</v>
      </c>
      <c r="D30" s="28">
        <v>7.01</v>
      </c>
      <c r="E30" s="28">
        <v>4.72</v>
      </c>
      <c r="F30" s="28">
        <v>6.25</v>
      </c>
      <c r="G30" s="28">
        <v>4.09</v>
      </c>
      <c r="H30" s="28">
        <v>16.28</v>
      </c>
      <c r="I30" s="28">
        <v>149.34905538461535</v>
      </c>
      <c r="J30" s="27">
        <v>1.94</v>
      </c>
      <c r="K30" s="27">
        <v>2.5</v>
      </c>
      <c r="L30" s="27">
        <v>0</v>
      </c>
      <c r="M30" s="27">
        <v>0</v>
      </c>
      <c r="N30" s="27">
        <v>3.79</v>
      </c>
      <c r="O30" s="27">
        <v>11.88</v>
      </c>
      <c r="P30" s="27">
        <v>0.61</v>
      </c>
      <c r="Q30" s="27">
        <v>0</v>
      </c>
      <c r="R30" s="27">
        <v>0</v>
      </c>
      <c r="S30" s="27">
        <v>0.24</v>
      </c>
      <c r="T30" s="27">
        <v>0.82</v>
      </c>
      <c r="U30" s="27">
        <v>172.48</v>
      </c>
      <c r="V30" s="27">
        <v>61.52</v>
      </c>
      <c r="W30" s="27">
        <v>45.98</v>
      </c>
      <c r="X30" s="27">
        <v>8.57</v>
      </c>
      <c r="Y30" s="27">
        <v>71.89</v>
      </c>
      <c r="Z30" s="27">
        <v>0.46</v>
      </c>
      <c r="AA30" s="27">
        <v>18.46</v>
      </c>
      <c r="AB30" s="27">
        <v>9.08</v>
      </c>
      <c r="AC30" s="27">
        <v>32.69</v>
      </c>
      <c r="AD30" s="27">
        <v>2.0699999999999998</v>
      </c>
      <c r="AE30" s="27">
        <v>0.04</v>
      </c>
      <c r="AF30" s="27">
        <v>0.09</v>
      </c>
      <c r="AG30" s="27">
        <v>0.27</v>
      </c>
      <c r="AH30" s="27">
        <v>1.68</v>
      </c>
      <c r="AI30" s="27">
        <v>0.09</v>
      </c>
      <c r="AJ30" s="27">
        <v>0</v>
      </c>
      <c r="AK30" s="27">
        <v>14.73</v>
      </c>
      <c r="AL30" s="27">
        <v>14.55</v>
      </c>
      <c r="AM30" s="27">
        <v>248.81</v>
      </c>
      <c r="AN30" s="27">
        <v>130.55000000000001</v>
      </c>
      <c r="AO30" s="27">
        <v>65</v>
      </c>
      <c r="AP30" s="27">
        <v>112.08</v>
      </c>
      <c r="AQ30" s="27">
        <v>36.71</v>
      </c>
      <c r="AR30" s="27">
        <v>150.72999999999999</v>
      </c>
      <c r="AS30" s="27">
        <v>110.99</v>
      </c>
      <c r="AT30" s="27">
        <v>129.21</v>
      </c>
      <c r="AU30" s="27">
        <v>150.33000000000001</v>
      </c>
      <c r="AV30" s="27">
        <v>60.74</v>
      </c>
      <c r="AW30" s="27">
        <v>93.35</v>
      </c>
      <c r="AX30" s="27">
        <v>684.97</v>
      </c>
      <c r="AY30" s="27">
        <v>1.01</v>
      </c>
      <c r="AZ30" s="27">
        <v>203.98</v>
      </c>
      <c r="BA30" s="27">
        <v>157.49</v>
      </c>
      <c r="BB30" s="27">
        <v>96.24</v>
      </c>
      <c r="BC30" s="27">
        <v>59.69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0.23</v>
      </c>
      <c r="BL30" s="27">
        <v>0</v>
      </c>
      <c r="BM30" s="27">
        <v>0.14000000000000001</v>
      </c>
      <c r="BN30" s="27">
        <v>0.01</v>
      </c>
      <c r="BO30" s="27">
        <v>0.02</v>
      </c>
      <c r="BP30" s="27">
        <v>0</v>
      </c>
      <c r="BQ30" s="27">
        <v>0</v>
      </c>
      <c r="BR30" s="27">
        <v>0</v>
      </c>
      <c r="BS30" s="27">
        <v>0.82</v>
      </c>
      <c r="BT30" s="27">
        <v>0</v>
      </c>
      <c r="BU30" s="27">
        <v>0</v>
      </c>
      <c r="BV30" s="27">
        <v>2.36</v>
      </c>
      <c r="BW30" s="27">
        <v>0.01</v>
      </c>
      <c r="BX30" s="27">
        <v>0</v>
      </c>
      <c r="BY30" s="27">
        <v>0</v>
      </c>
      <c r="BZ30" s="27">
        <v>0</v>
      </c>
      <c r="CA30" s="27">
        <v>0</v>
      </c>
      <c r="CB30" s="27">
        <v>30.14</v>
      </c>
      <c r="CE30" s="27">
        <v>19.97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2.31</v>
      </c>
      <c r="CQ30" s="27">
        <v>0.38</v>
      </c>
    </row>
    <row r="31" spans="1:95" s="27" customFormat="1" ht="15" x14ac:dyDescent="0.25">
      <c r="A31" s="27" t="str">
        <f>"-"</f>
        <v>-</v>
      </c>
      <c r="B31" s="27" t="s">
        <v>111</v>
      </c>
      <c r="C31" s="28" t="str">
        <f>"200,0"</f>
        <v>200,0</v>
      </c>
      <c r="D31" s="28">
        <v>5.8</v>
      </c>
      <c r="E31" s="28">
        <v>5.8</v>
      </c>
      <c r="F31" s="28">
        <v>6.4</v>
      </c>
      <c r="G31" s="28">
        <v>0</v>
      </c>
      <c r="H31" s="28">
        <v>8</v>
      </c>
      <c r="I31" s="28">
        <v>116.6</v>
      </c>
      <c r="J31" s="27">
        <v>4</v>
      </c>
      <c r="K31" s="27">
        <v>0</v>
      </c>
      <c r="L31" s="27">
        <v>0</v>
      </c>
      <c r="M31" s="27">
        <v>0</v>
      </c>
      <c r="N31" s="27">
        <v>8</v>
      </c>
      <c r="O31" s="27">
        <v>0</v>
      </c>
      <c r="P31" s="27">
        <v>0</v>
      </c>
      <c r="Q31" s="27">
        <v>0</v>
      </c>
      <c r="R31" s="27">
        <v>0</v>
      </c>
      <c r="S31" s="27">
        <v>1.8</v>
      </c>
      <c r="T31" s="27">
        <v>1.4</v>
      </c>
      <c r="U31" s="27">
        <v>100</v>
      </c>
      <c r="V31" s="27">
        <v>292</v>
      </c>
      <c r="W31" s="27">
        <v>240</v>
      </c>
      <c r="X31" s="27">
        <v>28</v>
      </c>
      <c r="Y31" s="27">
        <v>190</v>
      </c>
      <c r="Z31" s="27">
        <v>0.2</v>
      </c>
      <c r="AA31" s="27">
        <v>40</v>
      </c>
      <c r="AB31" s="27">
        <v>20</v>
      </c>
      <c r="AC31" s="27">
        <v>44</v>
      </c>
      <c r="AD31" s="27">
        <v>0</v>
      </c>
      <c r="AE31" s="27">
        <v>0.06</v>
      </c>
      <c r="AF31" s="27">
        <v>0.34</v>
      </c>
      <c r="AG31" s="27">
        <v>0.2</v>
      </c>
      <c r="AH31" s="27">
        <v>1.6</v>
      </c>
      <c r="AI31" s="27">
        <v>1.4</v>
      </c>
      <c r="AJ31" s="27">
        <v>0</v>
      </c>
      <c r="AK31" s="27">
        <v>0</v>
      </c>
      <c r="AL31" s="27">
        <v>0</v>
      </c>
      <c r="AM31" s="27">
        <v>554</v>
      </c>
      <c r="AN31" s="27">
        <v>480</v>
      </c>
      <c r="AO31" s="27">
        <v>142</v>
      </c>
      <c r="AP31" s="27">
        <v>220</v>
      </c>
      <c r="AQ31" s="27">
        <v>86</v>
      </c>
      <c r="AR31" s="27">
        <v>282</v>
      </c>
      <c r="AS31" s="27">
        <v>212</v>
      </c>
      <c r="AT31" s="27">
        <v>210</v>
      </c>
      <c r="AU31" s="27">
        <v>432</v>
      </c>
      <c r="AV31" s="27">
        <v>156</v>
      </c>
      <c r="AW31" s="27">
        <v>92</v>
      </c>
      <c r="AX31" s="27">
        <v>1012</v>
      </c>
      <c r="AY31" s="27">
        <v>0</v>
      </c>
      <c r="AZ31" s="27">
        <v>544</v>
      </c>
      <c r="BA31" s="27">
        <v>370</v>
      </c>
      <c r="BB31" s="27">
        <v>310</v>
      </c>
      <c r="BC31" s="27">
        <v>40</v>
      </c>
      <c r="BD31" s="27">
        <v>0.2</v>
      </c>
      <c r="BE31" s="27">
        <v>0.14000000000000001</v>
      </c>
      <c r="BF31" s="27">
        <v>0.08</v>
      </c>
      <c r="BG31" s="27">
        <v>0.16</v>
      </c>
      <c r="BH31" s="27">
        <v>0.18</v>
      </c>
      <c r="BI31" s="27">
        <v>0.9</v>
      </c>
      <c r="BJ31" s="27">
        <v>0.06</v>
      </c>
      <c r="BK31" s="27">
        <v>1.1200000000000001</v>
      </c>
      <c r="BL31" s="27">
        <v>0.04</v>
      </c>
      <c r="BM31" s="27">
        <v>0.62</v>
      </c>
      <c r="BN31" s="27">
        <v>0.08</v>
      </c>
      <c r="BO31" s="27">
        <v>0</v>
      </c>
      <c r="BP31" s="27">
        <v>0</v>
      </c>
      <c r="BQ31" s="27">
        <v>0.08</v>
      </c>
      <c r="BR31" s="27">
        <v>0.16</v>
      </c>
      <c r="BS31" s="27">
        <v>1.38</v>
      </c>
      <c r="BT31" s="27">
        <v>0.02</v>
      </c>
      <c r="BU31" s="27">
        <v>0</v>
      </c>
      <c r="BV31" s="27">
        <v>0.04</v>
      </c>
      <c r="BW31" s="27">
        <v>0.06</v>
      </c>
      <c r="BX31" s="27">
        <v>0.16</v>
      </c>
      <c r="BY31" s="27">
        <v>0</v>
      </c>
      <c r="BZ31" s="27">
        <v>0</v>
      </c>
      <c r="CA31" s="27">
        <v>0</v>
      </c>
      <c r="CB31" s="27">
        <v>176.6</v>
      </c>
      <c r="CE31" s="27">
        <v>43.33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  <c r="CQ31" s="27">
        <v>0</v>
      </c>
    </row>
    <row r="32" spans="1:95" s="25" customFormat="1" ht="15" x14ac:dyDescent="0.25">
      <c r="A32" s="25" t="str">
        <f>"-"</f>
        <v>-</v>
      </c>
      <c r="B32" s="25" t="s">
        <v>112</v>
      </c>
      <c r="C32" s="26" t="str">
        <f>"200,0"</f>
        <v>200,0</v>
      </c>
      <c r="D32" s="26">
        <v>3</v>
      </c>
      <c r="E32" s="26">
        <v>0</v>
      </c>
      <c r="F32" s="26">
        <v>1</v>
      </c>
      <c r="G32" s="26">
        <v>1</v>
      </c>
      <c r="H32" s="26">
        <v>45.4</v>
      </c>
      <c r="I32" s="26">
        <v>191.00000000000003</v>
      </c>
      <c r="J32" s="25">
        <v>0.4</v>
      </c>
      <c r="K32" s="25">
        <v>0</v>
      </c>
      <c r="L32" s="25">
        <v>0</v>
      </c>
      <c r="M32" s="25">
        <v>0</v>
      </c>
      <c r="N32" s="25">
        <v>38</v>
      </c>
      <c r="O32" s="25">
        <v>4</v>
      </c>
      <c r="P32" s="25">
        <v>3.4</v>
      </c>
      <c r="Q32" s="25">
        <v>0</v>
      </c>
      <c r="R32" s="25">
        <v>0</v>
      </c>
      <c r="S32" s="25">
        <v>0.8</v>
      </c>
      <c r="T32" s="25">
        <v>1.8</v>
      </c>
      <c r="U32" s="25">
        <v>62</v>
      </c>
      <c r="V32" s="25">
        <v>696</v>
      </c>
      <c r="W32" s="25">
        <v>16</v>
      </c>
      <c r="X32" s="25">
        <v>84</v>
      </c>
      <c r="Y32" s="25">
        <v>56</v>
      </c>
      <c r="Z32" s="25">
        <v>1.2</v>
      </c>
      <c r="AA32" s="25">
        <v>0</v>
      </c>
      <c r="AB32" s="25">
        <v>240</v>
      </c>
      <c r="AC32" s="25">
        <v>40</v>
      </c>
      <c r="AD32" s="25">
        <v>0.8</v>
      </c>
      <c r="AE32" s="25">
        <v>0.08</v>
      </c>
      <c r="AF32" s="25">
        <v>0.1</v>
      </c>
      <c r="AG32" s="25">
        <v>1.2</v>
      </c>
      <c r="AH32" s="25">
        <v>1.8</v>
      </c>
      <c r="AI32" s="25">
        <v>20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>
        <v>0</v>
      </c>
      <c r="BI32" s="25">
        <v>0</v>
      </c>
      <c r="BJ32" s="25">
        <v>0</v>
      </c>
      <c r="BK32" s="25">
        <v>0</v>
      </c>
      <c r="BL32" s="25">
        <v>0</v>
      </c>
      <c r="BM32" s="25">
        <v>0</v>
      </c>
      <c r="BN32" s="25">
        <v>0</v>
      </c>
      <c r="BO32" s="25">
        <v>0</v>
      </c>
      <c r="BP32" s="25">
        <v>0</v>
      </c>
      <c r="BQ32" s="25">
        <v>0</v>
      </c>
      <c r="BR32" s="25">
        <v>0</v>
      </c>
      <c r="BS32" s="25">
        <v>0</v>
      </c>
      <c r="BT32" s="25">
        <v>0</v>
      </c>
      <c r="BU32" s="25">
        <v>0</v>
      </c>
      <c r="BV32" s="25">
        <v>0</v>
      </c>
      <c r="BW32" s="25">
        <v>0</v>
      </c>
      <c r="BX32" s="25">
        <v>0</v>
      </c>
      <c r="BY32" s="25">
        <v>0</v>
      </c>
      <c r="BZ32" s="25">
        <v>0</v>
      </c>
      <c r="CA32" s="25">
        <v>0</v>
      </c>
      <c r="CB32" s="25">
        <v>148</v>
      </c>
      <c r="CE32" s="25">
        <v>40</v>
      </c>
      <c r="CG32" s="25">
        <v>0</v>
      </c>
      <c r="CH32" s="25">
        <v>0</v>
      </c>
      <c r="CI32" s="25">
        <v>0</v>
      </c>
      <c r="CJ32" s="25">
        <v>0</v>
      </c>
      <c r="CK32" s="25">
        <v>0</v>
      </c>
      <c r="CL32" s="25">
        <v>0</v>
      </c>
      <c r="CM32" s="25">
        <v>0</v>
      </c>
      <c r="CN32" s="25">
        <v>0</v>
      </c>
      <c r="CO32" s="25">
        <v>0</v>
      </c>
      <c r="CP32" s="25">
        <v>0</v>
      </c>
      <c r="CQ32" s="25">
        <v>0</v>
      </c>
    </row>
    <row r="33" spans="2:95" s="29" customFormat="1" ht="14.25" x14ac:dyDescent="0.2">
      <c r="B33" s="29" t="s">
        <v>113</v>
      </c>
      <c r="C33" s="30"/>
      <c r="D33" s="30">
        <v>15.81</v>
      </c>
      <c r="E33" s="30">
        <v>10.52</v>
      </c>
      <c r="F33" s="30">
        <v>13.65</v>
      </c>
      <c r="G33" s="30">
        <v>5.09</v>
      </c>
      <c r="H33" s="30">
        <v>69.680000000000007</v>
      </c>
      <c r="I33" s="30">
        <v>456.95</v>
      </c>
      <c r="J33" s="29">
        <v>6.34</v>
      </c>
      <c r="K33" s="29">
        <v>2.5</v>
      </c>
      <c r="L33" s="29">
        <v>0</v>
      </c>
      <c r="M33" s="29">
        <v>0</v>
      </c>
      <c r="N33" s="29">
        <v>49.79</v>
      </c>
      <c r="O33" s="29">
        <v>15.88</v>
      </c>
      <c r="P33" s="29">
        <v>4.01</v>
      </c>
      <c r="Q33" s="29">
        <v>0</v>
      </c>
      <c r="R33" s="29">
        <v>0</v>
      </c>
      <c r="S33" s="29">
        <v>2.84</v>
      </c>
      <c r="T33" s="29">
        <v>4.0199999999999996</v>
      </c>
      <c r="U33" s="29">
        <v>334.48</v>
      </c>
      <c r="V33" s="29">
        <v>1049.52</v>
      </c>
      <c r="W33" s="29">
        <v>301.98</v>
      </c>
      <c r="X33" s="29">
        <v>120.57</v>
      </c>
      <c r="Y33" s="29">
        <v>317.89</v>
      </c>
      <c r="Z33" s="29">
        <v>1.86</v>
      </c>
      <c r="AA33" s="29">
        <v>58.46</v>
      </c>
      <c r="AB33" s="29">
        <v>269.08</v>
      </c>
      <c r="AC33" s="29">
        <v>116.69</v>
      </c>
      <c r="AD33" s="29">
        <v>2.87</v>
      </c>
      <c r="AE33" s="29">
        <v>0.18</v>
      </c>
      <c r="AF33" s="29">
        <v>0.53</v>
      </c>
      <c r="AG33" s="29">
        <v>1.67</v>
      </c>
      <c r="AH33" s="29">
        <v>5.08</v>
      </c>
      <c r="AI33" s="29">
        <v>21.49</v>
      </c>
      <c r="AJ33" s="29">
        <v>0</v>
      </c>
      <c r="AK33" s="29">
        <v>14.73</v>
      </c>
      <c r="AL33" s="29">
        <v>14.55</v>
      </c>
      <c r="AM33" s="29">
        <v>802.81</v>
      </c>
      <c r="AN33" s="29">
        <v>610.54999999999995</v>
      </c>
      <c r="AO33" s="29">
        <v>207</v>
      </c>
      <c r="AP33" s="29">
        <v>332.08</v>
      </c>
      <c r="AQ33" s="29">
        <v>122.71</v>
      </c>
      <c r="AR33" s="29">
        <v>432.73</v>
      </c>
      <c r="AS33" s="29">
        <v>322.99</v>
      </c>
      <c r="AT33" s="29">
        <v>339.21</v>
      </c>
      <c r="AU33" s="29">
        <v>582.33000000000004</v>
      </c>
      <c r="AV33" s="29">
        <v>216.74</v>
      </c>
      <c r="AW33" s="29">
        <v>185.35</v>
      </c>
      <c r="AX33" s="29">
        <v>1696.97</v>
      </c>
      <c r="AY33" s="29">
        <v>1.01</v>
      </c>
      <c r="AZ33" s="29">
        <v>747.98</v>
      </c>
      <c r="BA33" s="29">
        <v>527.49</v>
      </c>
      <c r="BB33" s="29">
        <v>406.24</v>
      </c>
      <c r="BC33" s="29">
        <v>99.69</v>
      </c>
      <c r="BD33" s="29">
        <v>0.2</v>
      </c>
      <c r="BE33" s="29">
        <v>0.14000000000000001</v>
      </c>
      <c r="BF33" s="29">
        <v>0.08</v>
      </c>
      <c r="BG33" s="29">
        <v>0.16</v>
      </c>
      <c r="BH33" s="29">
        <v>0.18</v>
      </c>
      <c r="BI33" s="29">
        <v>0.9</v>
      </c>
      <c r="BJ33" s="29">
        <v>0.06</v>
      </c>
      <c r="BK33" s="29">
        <v>1.35</v>
      </c>
      <c r="BL33" s="29">
        <v>0.04</v>
      </c>
      <c r="BM33" s="29">
        <v>0.76</v>
      </c>
      <c r="BN33" s="29">
        <v>0.09</v>
      </c>
      <c r="BO33" s="29">
        <v>0.02</v>
      </c>
      <c r="BP33" s="29">
        <v>0</v>
      </c>
      <c r="BQ33" s="29">
        <v>0.08</v>
      </c>
      <c r="BR33" s="29">
        <v>0.16</v>
      </c>
      <c r="BS33" s="29">
        <v>2.2000000000000002</v>
      </c>
      <c r="BT33" s="29">
        <v>0.02</v>
      </c>
      <c r="BU33" s="29">
        <v>0</v>
      </c>
      <c r="BV33" s="29">
        <v>2.4</v>
      </c>
      <c r="BW33" s="29">
        <v>7.0000000000000007E-2</v>
      </c>
      <c r="BX33" s="29">
        <v>0.16</v>
      </c>
      <c r="BY33" s="29">
        <v>0</v>
      </c>
      <c r="BZ33" s="29">
        <v>0</v>
      </c>
      <c r="CA33" s="29">
        <v>0</v>
      </c>
      <c r="CB33" s="29">
        <v>354.74</v>
      </c>
      <c r="CD33" s="29">
        <f>$I$33/$I$34*100</f>
        <v>26.681653626065632</v>
      </c>
      <c r="CE33" s="29">
        <v>103.31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2.31</v>
      </c>
      <c r="CQ33" s="29">
        <v>0.38</v>
      </c>
    </row>
    <row r="34" spans="2:95" s="29" customFormat="1" ht="14.25" x14ac:dyDescent="0.2">
      <c r="B34" s="29" t="s">
        <v>114</v>
      </c>
      <c r="C34" s="30"/>
      <c r="D34" s="30">
        <v>65.489999999999995</v>
      </c>
      <c r="E34" s="30">
        <v>47.38</v>
      </c>
      <c r="F34" s="30">
        <v>71.400000000000006</v>
      </c>
      <c r="G34" s="30">
        <v>26.09</v>
      </c>
      <c r="H34" s="30">
        <v>208.76</v>
      </c>
      <c r="I34" s="30">
        <v>1712.6</v>
      </c>
      <c r="J34" s="29">
        <v>26.11</v>
      </c>
      <c r="K34" s="29">
        <v>14.89</v>
      </c>
      <c r="L34" s="29">
        <v>0</v>
      </c>
      <c r="M34" s="29">
        <v>0</v>
      </c>
      <c r="N34" s="29">
        <v>89.42</v>
      </c>
      <c r="O34" s="29">
        <v>102.83</v>
      </c>
      <c r="P34" s="29">
        <v>16.510000000000002</v>
      </c>
      <c r="Q34" s="29">
        <v>0</v>
      </c>
      <c r="R34" s="29">
        <v>0</v>
      </c>
      <c r="S34" s="29">
        <v>4.55</v>
      </c>
      <c r="T34" s="29">
        <v>18.100000000000001</v>
      </c>
      <c r="U34" s="29">
        <v>3619.38</v>
      </c>
      <c r="V34" s="29">
        <v>2298.9699999999998</v>
      </c>
      <c r="W34" s="29">
        <v>637.94000000000005</v>
      </c>
      <c r="X34" s="29">
        <v>261.76</v>
      </c>
      <c r="Y34" s="29">
        <v>1047.51</v>
      </c>
      <c r="Z34" s="29">
        <v>10.15</v>
      </c>
      <c r="AA34" s="29">
        <v>366.74</v>
      </c>
      <c r="AB34" s="29">
        <v>4494.1400000000003</v>
      </c>
      <c r="AC34" s="29">
        <v>1439.73</v>
      </c>
      <c r="AD34" s="29">
        <v>14.93</v>
      </c>
      <c r="AE34" s="29">
        <v>0.63</v>
      </c>
      <c r="AF34" s="29">
        <v>1.37</v>
      </c>
      <c r="AG34" s="29">
        <v>8.9600000000000009</v>
      </c>
      <c r="AH34" s="29">
        <v>25.21</v>
      </c>
      <c r="AI34" s="29">
        <v>92.95</v>
      </c>
      <c r="AJ34" s="29">
        <v>0</v>
      </c>
      <c r="AK34" s="29">
        <v>811.55</v>
      </c>
      <c r="AL34" s="29">
        <v>635.02</v>
      </c>
      <c r="AM34" s="29">
        <v>4191.58</v>
      </c>
      <c r="AN34" s="29">
        <v>3348.88</v>
      </c>
      <c r="AO34" s="29">
        <v>1264.8499999999999</v>
      </c>
      <c r="AP34" s="29">
        <v>2164.96</v>
      </c>
      <c r="AQ34" s="29">
        <v>722.82</v>
      </c>
      <c r="AR34" s="29">
        <v>2090.15</v>
      </c>
      <c r="AS34" s="29">
        <v>1832.33</v>
      </c>
      <c r="AT34" s="29">
        <v>2170.0300000000002</v>
      </c>
      <c r="AU34" s="29">
        <v>3124.63</v>
      </c>
      <c r="AV34" s="29">
        <v>1376.85</v>
      </c>
      <c r="AW34" s="29">
        <v>1273.99</v>
      </c>
      <c r="AX34" s="29">
        <v>7488.05</v>
      </c>
      <c r="AY34" s="29">
        <v>17.77</v>
      </c>
      <c r="AZ34" s="29">
        <v>2451.87</v>
      </c>
      <c r="BA34" s="29">
        <v>2347.64</v>
      </c>
      <c r="BB34" s="29">
        <v>1609.65</v>
      </c>
      <c r="BC34" s="29">
        <v>737.99</v>
      </c>
      <c r="BD34" s="29">
        <v>0.62</v>
      </c>
      <c r="BE34" s="29">
        <v>0.34</v>
      </c>
      <c r="BF34" s="29">
        <v>0.22</v>
      </c>
      <c r="BG34" s="29">
        <v>0.5</v>
      </c>
      <c r="BH34" s="29">
        <v>0.57999999999999996</v>
      </c>
      <c r="BI34" s="29">
        <v>2.4900000000000002</v>
      </c>
      <c r="BJ34" s="29">
        <v>0.1</v>
      </c>
      <c r="BK34" s="29">
        <v>6.9</v>
      </c>
      <c r="BL34" s="29">
        <v>0.05</v>
      </c>
      <c r="BM34" s="29">
        <v>2.77</v>
      </c>
      <c r="BN34" s="29">
        <v>0.16</v>
      </c>
      <c r="BO34" s="29">
        <v>0.14000000000000001</v>
      </c>
      <c r="BP34" s="29">
        <v>0</v>
      </c>
      <c r="BQ34" s="29">
        <v>0.37</v>
      </c>
      <c r="BR34" s="29">
        <v>0.61</v>
      </c>
      <c r="BS34" s="29">
        <v>10.29</v>
      </c>
      <c r="BT34" s="29">
        <v>0.02</v>
      </c>
      <c r="BU34" s="29">
        <v>0</v>
      </c>
      <c r="BV34" s="29">
        <v>14.17</v>
      </c>
      <c r="BW34" s="29">
        <v>0.12</v>
      </c>
      <c r="BX34" s="29">
        <v>0.16</v>
      </c>
      <c r="BY34" s="29">
        <v>0</v>
      </c>
      <c r="BZ34" s="29">
        <v>0</v>
      </c>
      <c r="CA34" s="29">
        <v>0</v>
      </c>
      <c r="CB34" s="29">
        <v>1730.29</v>
      </c>
      <c r="CE34" s="29">
        <v>1115.76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25.44</v>
      </c>
      <c r="CQ34" s="29">
        <v>6.07</v>
      </c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6C13-4DDF-4B10-BCA8-6903C36A9859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116</v>
      </c>
      <c r="B1" s="33"/>
      <c r="C1" s="34"/>
      <c r="D1" s="35"/>
      <c r="E1" s="32" t="s">
        <v>118</v>
      </c>
      <c r="F1" s="36"/>
      <c r="I1" s="32" t="s">
        <v>119</v>
      </c>
      <c r="J1" s="37" t="s">
        <v>115</v>
      </c>
    </row>
    <row r="2" spans="1:10" ht="7.5" customHeight="1" thickBot="1" x14ac:dyDescent="0.3"/>
    <row r="3" spans="1:10" ht="15.75" thickBot="1" x14ac:dyDescent="0.3">
      <c r="A3" s="38" t="s">
        <v>120</v>
      </c>
      <c r="B3" s="39" t="s">
        <v>121</v>
      </c>
      <c r="C3" s="39" t="s">
        <v>122</v>
      </c>
      <c r="D3" s="39" t="s">
        <v>123</v>
      </c>
      <c r="E3" s="39" t="s">
        <v>7</v>
      </c>
      <c r="F3" s="39" t="s">
        <v>124</v>
      </c>
      <c r="G3" s="39" t="s">
        <v>125</v>
      </c>
      <c r="H3" s="39" t="s">
        <v>126</v>
      </c>
      <c r="I3" s="39" t="s">
        <v>127</v>
      </c>
      <c r="J3" s="40" t="s">
        <v>128</v>
      </c>
    </row>
    <row r="4" spans="1:10" x14ac:dyDescent="0.25">
      <c r="A4" s="41" t="s">
        <v>90</v>
      </c>
      <c r="B4" s="42" t="s">
        <v>129</v>
      </c>
      <c r="C4" s="75" t="s">
        <v>146</v>
      </c>
      <c r="D4" s="44" t="s">
        <v>91</v>
      </c>
      <c r="E4" s="45">
        <v>150</v>
      </c>
      <c r="F4" s="46"/>
      <c r="G4" s="45">
        <v>211.22885099999999</v>
      </c>
      <c r="H4" s="45">
        <v>14.59</v>
      </c>
      <c r="I4" s="45">
        <v>15.9</v>
      </c>
      <c r="J4" s="47">
        <v>2.54</v>
      </c>
    </row>
    <row r="5" spans="1:10" x14ac:dyDescent="0.25">
      <c r="A5" s="48"/>
      <c r="B5" s="49"/>
      <c r="C5" s="76" t="s">
        <v>147</v>
      </c>
      <c r="D5" s="50" t="s">
        <v>92</v>
      </c>
      <c r="E5" s="51">
        <v>20</v>
      </c>
      <c r="F5" s="52"/>
      <c r="G5" s="51">
        <v>16.841104000000001</v>
      </c>
      <c r="H5" s="51">
        <v>0.61</v>
      </c>
      <c r="I5" s="51">
        <v>0.82</v>
      </c>
      <c r="J5" s="53">
        <v>2.23</v>
      </c>
    </row>
    <row r="6" spans="1:10" x14ac:dyDescent="0.25">
      <c r="A6" s="48"/>
      <c r="B6" s="54" t="s">
        <v>130</v>
      </c>
      <c r="C6" s="76" t="s">
        <v>148</v>
      </c>
      <c r="D6" s="50" t="s">
        <v>93</v>
      </c>
      <c r="E6" s="51">
        <v>200</v>
      </c>
      <c r="F6" s="52"/>
      <c r="G6" s="51">
        <v>37.802231999999989</v>
      </c>
      <c r="H6" s="51">
        <v>0.08</v>
      </c>
      <c r="I6" s="51">
        <v>0.02</v>
      </c>
      <c r="J6" s="53">
        <v>9.84</v>
      </c>
    </row>
    <row r="7" spans="1:10" x14ac:dyDescent="0.25">
      <c r="A7" s="48"/>
      <c r="B7" s="54" t="s">
        <v>131</v>
      </c>
      <c r="C7" s="76" t="s">
        <v>117</v>
      </c>
      <c r="D7" s="50" t="s">
        <v>94</v>
      </c>
      <c r="E7" s="51">
        <v>30</v>
      </c>
      <c r="F7" s="52"/>
      <c r="G7" s="51">
        <v>80.855999999999995</v>
      </c>
      <c r="H7" s="51">
        <v>2.31</v>
      </c>
      <c r="I7" s="51">
        <v>0.9</v>
      </c>
      <c r="J7" s="53">
        <v>15.99</v>
      </c>
    </row>
    <row r="8" spans="1:10" x14ac:dyDescent="0.25">
      <c r="A8" s="48"/>
      <c r="B8" s="54" t="s">
        <v>132</v>
      </c>
      <c r="C8" s="76" t="s">
        <v>149</v>
      </c>
      <c r="D8" s="50" t="s">
        <v>95</v>
      </c>
      <c r="E8" s="51">
        <v>10</v>
      </c>
      <c r="F8" s="52"/>
      <c r="G8" s="51">
        <v>66.063999999999993</v>
      </c>
      <c r="H8" s="51">
        <v>0.08</v>
      </c>
      <c r="I8" s="51">
        <v>7.25</v>
      </c>
      <c r="J8" s="53">
        <v>0.13</v>
      </c>
    </row>
    <row r="9" spans="1:10" x14ac:dyDescent="0.25">
      <c r="A9" s="48"/>
      <c r="B9" s="49"/>
      <c r="C9" s="76" t="s">
        <v>150</v>
      </c>
      <c r="D9" s="50" t="s">
        <v>96</v>
      </c>
      <c r="E9" s="51">
        <v>10</v>
      </c>
      <c r="F9" s="52"/>
      <c r="G9" s="51">
        <v>35.06</v>
      </c>
      <c r="H9" s="51">
        <v>2.63</v>
      </c>
      <c r="I9" s="51">
        <v>2.66</v>
      </c>
      <c r="J9" s="53">
        <v>0</v>
      </c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133</v>
      </c>
      <c r="B11" s="61" t="s">
        <v>132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134</v>
      </c>
      <c r="B14" s="62" t="s">
        <v>135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136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137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138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139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140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141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109</v>
      </c>
      <c r="B23" s="61" t="s">
        <v>142</v>
      </c>
      <c r="C23" s="75" t="s">
        <v>151</v>
      </c>
      <c r="D23" s="44" t="s">
        <v>110</v>
      </c>
      <c r="E23" s="45">
        <v>50</v>
      </c>
      <c r="F23" s="46"/>
      <c r="G23" s="45">
        <v>149.34905538461535</v>
      </c>
      <c r="H23" s="45">
        <v>7.01</v>
      </c>
      <c r="I23" s="45">
        <v>6.25</v>
      </c>
      <c r="J23" s="47">
        <v>16.28</v>
      </c>
    </row>
    <row r="24" spans="1:10" x14ac:dyDescent="0.25">
      <c r="A24" s="48"/>
      <c r="B24" s="73" t="s">
        <v>139</v>
      </c>
      <c r="C24" s="76" t="s">
        <v>117</v>
      </c>
      <c r="D24" s="50" t="s">
        <v>111</v>
      </c>
      <c r="E24" s="51">
        <v>200</v>
      </c>
      <c r="F24" s="52"/>
      <c r="G24" s="51">
        <v>116.6</v>
      </c>
      <c r="H24" s="51">
        <v>5.8</v>
      </c>
      <c r="I24" s="51">
        <v>6.4</v>
      </c>
      <c r="J24" s="53">
        <v>8</v>
      </c>
    </row>
    <row r="25" spans="1:10" x14ac:dyDescent="0.25">
      <c r="A25" s="48"/>
      <c r="B25" s="68"/>
      <c r="C25" s="77" t="s">
        <v>117</v>
      </c>
      <c r="D25" s="69" t="s">
        <v>112</v>
      </c>
      <c r="E25" s="70">
        <v>200</v>
      </c>
      <c r="F25" s="71"/>
      <c r="G25" s="70">
        <v>191.00000000000003</v>
      </c>
      <c r="H25" s="70">
        <v>3</v>
      </c>
      <c r="I25" s="70">
        <v>1</v>
      </c>
      <c r="J25" s="72">
        <v>45.4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143</v>
      </c>
      <c r="B27" s="42" t="s">
        <v>129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138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139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131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144</v>
      </c>
      <c r="B33" s="61" t="s">
        <v>145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142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139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132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C6DC8-6A9B-4F7A-9495-CEC9AD05DBAC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46177.48646990741</v>
      </c>
    </row>
    <row r="2" spans="1:2" x14ac:dyDescent="0.2">
      <c r="A2" t="s">
        <v>82</v>
      </c>
      <c r="B2" s="12">
        <v>46176.514768518522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A183-7D59-40C2-A87C-7CBE614C1352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46177.48646990741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04.06.2026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2012-01-18T09:34:45Z</cp:lastPrinted>
  <dcterms:created xsi:type="dcterms:W3CDTF">2002-09-22T07:35:02Z</dcterms:created>
  <dcterms:modified xsi:type="dcterms:W3CDTF">2026-06-04T02:07:02Z</dcterms:modified>
</cp:coreProperties>
</file>