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К\Desktop\На Сайт разное\Меню\"/>
    </mc:Choice>
  </mc:AlternateContent>
  <bookViews>
    <workbookView xWindow="0" yWindow="0" windowWidth="20325" windowHeight="7590"/>
  </bookViews>
  <sheets>
    <sheet name="28.01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'28.01.2026'!$A$3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3" i="1" l="1"/>
  <c r="CD29" i="1"/>
  <c r="CD19" i="1"/>
  <c r="CD16" i="1"/>
  <c r="A32" i="1"/>
  <c r="C32" i="1"/>
  <c r="A31" i="1"/>
  <c r="C31" i="1"/>
  <c r="A28" i="1"/>
  <c r="C28" i="1"/>
  <c r="A27" i="1"/>
  <c r="C27" i="1"/>
  <c r="A26" i="1"/>
  <c r="C26" i="1"/>
  <c r="A25" i="1"/>
  <c r="C25" i="1"/>
  <c r="A24" i="1"/>
  <c r="C24" i="1"/>
  <c r="A23" i="1"/>
  <c r="C23" i="1"/>
  <c r="A22" i="1"/>
  <c r="C22" i="1"/>
  <c r="A21" i="1"/>
  <c r="C21" i="1"/>
  <c r="A18" i="1"/>
  <c r="C18" i="1"/>
  <c r="A15" i="1"/>
  <c r="C15" i="1"/>
  <c r="A14" i="1"/>
  <c r="C14" i="1"/>
  <c r="A13" i="1"/>
  <c r="C13" i="1"/>
  <c r="A12" i="1"/>
  <c r="C12" i="1"/>
  <c r="A11" i="1"/>
  <c r="C11" i="1"/>
  <c r="B3" i="1"/>
  <c r="B6" i="4"/>
  <c r="B5" i="4"/>
</calcChain>
</file>

<file path=xl/sharedStrings.xml><?xml version="1.0" encoding="utf-8"?>
<sst xmlns="http://schemas.openxmlformats.org/spreadsheetml/2006/main" count="176" uniqueCount="154">
  <si>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</si>
  <si>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</si>
  <si>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</si>
  <si>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</si>
  <si>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</si>
  <si>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</si>
  <si>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</si>
  <si>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</si>
  <si>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</si>
  <si>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</si>
  <si>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</si>
  <si>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</si>
  <si>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</si>
  <si>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</si>
  <si>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</si>
  <si>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</si>
  <si>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</si>
  <si>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</si>
  <si>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</si>
  <si>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</si>
  <si>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</si>
  <si>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</si>
  <si>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</si>
  <si>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</si>
  <si>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</si>
  <si>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</si>
  <si>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</si>
  <si>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</si>
  <si>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</si>
  <si>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</si>
  <si>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</si>
  <si>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</si>
  <si>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</si>
  <si>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</si>
  <si>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</si>
  <si>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</si>
  <si>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</si>
  <si>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</si>
  <si>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</si>
  <si>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</si>
  <si>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</si>
  <si>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</si>
  <si>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</si>
  <si>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</si>
  <si>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</si>
  <si>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</si>
  <si>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</si>
  <si>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</si>
  <si>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</si>
  <si>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</si>
  <si>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</si>
  <si>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</si>
  <si>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</si>
  <si>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</si>
  <si>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</si>
  <si>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</si>
  <si>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</si>
  <si>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</si>
  <si>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</si>
  <si>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</si>
  <si>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</si>
  <si>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</si>
  <si>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</si>
  <si>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</si>
  <si>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</si>
  <si>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</si>
  <si>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</si>
  <si>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</si>
  <si>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</si>
  <si>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</si>
  <si>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</si>
  <si>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</si>
  <si>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</si>
  <si>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</si>
  <si>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</si>
  <si>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</si>
  <si>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</si>
  <si>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</si>
  <si>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</si>
  <si>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</si>
  <si>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</si>
  <si>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</si>
  <si>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</si>
  <si>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</si>
  <si>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</si>
  <si>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</si>
  <si>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</si>
  <si>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</si>
  <si>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без группы</t>
  </si>
  <si>
    <t>СанПиН 2.3/2.4.3590-20  3-7 лет</t>
  </si>
  <si>
    <t xml:space="preserve">Завтрак </t>
  </si>
  <si>
    <t>Запеканка (сырники) из творога</t>
  </si>
  <si>
    <t>Повидло яблочное</t>
  </si>
  <si>
    <t>Чай с лимоном</t>
  </si>
  <si>
    <t>Батон</t>
  </si>
  <si>
    <t>Сыр (порциями)</t>
  </si>
  <si>
    <t>Итого за 'Завтрак '</t>
  </si>
  <si>
    <t>Второй завтрак</t>
  </si>
  <si>
    <t>Яблоки</t>
  </si>
  <si>
    <t>Итого за 'Второй завтрак'</t>
  </si>
  <si>
    <t>Обед</t>
  </si>
  <si>
    <t>Кукуруза</t>
  </si>
  <si>
    <t>Бульон куриный</t>
  </si>
  <si>
    <t>Борщ с картофелем</t>
  </si>
  <si>
    <t>Голубцы с мясом говядины и рисом (ленивые)</t>
  </si>
  <si>
    <t>Соус молочный (для подачи к блюду)</t>
  </si>
  <si>
    <t>Кисель из клюквы</t>
  </si>
  <si>
    <t>Хлеб пшеничный</t>
  </si>
  <si>
    <t>Хлеб ржаной</t>
  </si>
  <si>
    <t>Итого за 'Обед'</t>
  </si>
  <si>
    <t xml:space="preserve">Полдник </t>
  </si>
  <si>
    <t>Булочка Российская</t>
  </si>
  <si>
    <t>Кисло-молочные продукты в ассортименте</t>
  </si>
  <si>
    <t>Итого за 'Полдник '</t>
  </si>
  <si>
    <t>Итого за день</t>
  </si>
  <si>
    <t>28.01.2026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</si>
  <si>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</si>
  <si>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</si>
  <si>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</si>
  <si>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</si>
  <si>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</si>
  <si>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</si>
  <si>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</si>
  <si>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</si>
  <si>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</si>
  <si>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</si>
  <si>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</si>
  <si>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</si>
  <si>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</si>
  <si>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</si>
  <si>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</si>
  <si>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</si>
  <si>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</si>
  <si>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</si>
  <si>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</si>
  <si>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</si>
  <si>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</si>
  <si>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</si>
  <si>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</si>
  <si>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</si>
  <si>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</si>
  <si>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</si>
  <si>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</si>
  <si>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</si>
  <si>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</si>
  <si>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</si>
  <si>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</si>
  <si>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</si>
  <si>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</si>
  <si>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</si>
  <si>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4/13</t>
  </si>
  <si>
    <t>11/12</t>
  </si>
  <si>
    <t>Сад</t>
  </si>
  <si>
    <t>Заведующий                               Ярославева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</si>
</sst>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CQ1846"/>
  <sheetViews>
    <sheetView tabSelected="1" workbookViewId="0">
      <selection activeCell="C5" sqref="C5"/>
    </sheetView>
  </sheetViews>
  <sheetFormatPr defaultColWidth="0" defaultRowHeight="15.75" x14ac:dyDescent="0.25"/>
  <cols>
    <col min="1" max="1" width="4.85546875" style="1" customWidth="1"/>
    <col min="2" max="2" width="31.85546875" style="1" customWidth="1"/>
    <col min="3" max="3" width="5.140625" style="1" customWidth="1"/>
    <col min="4" max="7" width="6.85546875" style="1" customWidth="1"/>
    <col min="8" max="8" width="8" style="1" customWidth="1"/>
    <col min="9" max="9" width="8.28515625" style="1" customWidth="1"/>
    <col min="10" max="16384" width="0" style="1" hidden="1"/>
  </cols>
  <sheetData>
    <row r="2" spans="1:95" ht="20.25" customHeight="1" x14ac:dyDescent="0.45">
      <c r="A2" s="70" t="s">
        <v>8</v>
      </c>
      <c r="B2" s="70"/>
      <c r="C2" s="70"/>
      <c r="D2" s="70"/>
      <c r="E2" s="70"/>
      <c r="F2" s="70"/>
      <c r="G2" s="70"/>
      <c r="H2" s="70"/>
      <c r="I2" s="70"/>
    </row>
    <row r="3" spans="1:95" s="7" customFormat="1" x14ac:dyDescent="0.25">
      <c r="A3" s="8"/>
      <c r="B3" s="8" t="str">
        <f>"28 января 2026 г."</f>
        <v>28 января 2026 г.</v>
      </c>
      <c r="C3" s="8"/>
      <c r="D3" s="9"/>
      <c r="E3" s="8"/>
      <c r="F3" s="8"/>
      <c r="G3" s="8"/>
      <c r="H3" s="8"/>
      <c r="I3" s="8"/>
    </row>
    <row r="5" spans="1:95" x14ac:dyDescent="0.25">
      <c r="B5" s="2"/>
      <c r="C5" s="6" t="s">
        <v>153</v>
      </c>
      <c r="D5" s="3"/>
      <c r="E5" s="3"/>
      <c r="F5" s="3"/>
      <c r="G5" s="3"/>
      <c r="H5" s="3"/>
      <c r="I5" s="3"/>
    </row>
    <row r="6" spans="1:95" x14ac:dyDescent="0.25">
      <c r="B6" s="1" t="s">
        <v>152</v>
      </c>
    </row>
    <row r="8" spans="1:95" s="5" customFormat="1" ht="14.25" customHeight="1" x14ac:dyDescent="0.25">
      <c r="A8" s="71" t="s">
        <v>0</v>
      </c>
      <c r="B8" s="67" t="s">
        <v>1</v>
      </c>
      <c r="C8" s="67" t="s">
        <v>7</v>
      </c>
      <c r="D8" s="67" t="s">
        <v>3</v>
      </c>
      <c r="E8" s="67"/>
      <c r="F8" s="67" t="s">
        <v>10</v>
      </c>
      <c r="G8" s="67"/>
      <c r="H8" s="67" t="s">
        <v>9</v>
      </c>
      <c r="I8" s="6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72"/>
      <c r="B9" s="67"/>
      <c r="C9" s="67"/>
      <c r="D9" s="4" t="s">
        <v>2</v>
      </c>
      <c r="E9" s="4" t="s">
        <v>4</v>
      </c>
      <c r="F9" s="4" t="s">
        <v>2</v>
      </c>
      <c r="G9" s="4" t="s">
        <v>5</v>
      </c>
      <c r="H9" s="67"/>
      <c r="I9" s="69"/>
    </row>
    <row r="10" spans="1:95" s="5" customFormat="1" ht="15" x14ac:dyDescent="0.25">
      <c r="B10" s="17" t="s">
        <v>90</v>
      </c>
      <c r="C10" s="11"/>
      <c r="D10" s="11"/>
      <c r="E10" s="11"/>
      <c r="F10" s="11"/>
      <c r="G10" s="11"/>
      <c r="H10" s="11"/>
      <c r="I10" s="11"/>
    </row>
    <row r="11" spans="1:95" s="20" customFormat="1" ht="15" x14ac:dyDescent="0.25">
      <c r="A11" s="20" t="str">
        <f>"8/5"</f>
        <v>8/5</v>
      </c>
      <c r="B11" s="20" t="s">
        <v>91</v>
      </c>
      <c r="C11" s="21" t="str">
        <f>"150,0"</f>
        <v>150,0</v>
      </c>
      <c r="D11" s="21">
        <v>25.35</v>
      </c>
      <c r="E11" s="21">
        <v>24.39</v>
      </c>
      <c r="F11" s="21">
        <v>14.4</v>
      </c>
      <c r="G11" s="21">
        <v>1.52</v>
      </c>
      <c r="H11" s="21">
        <v>20.14</v>
      </c>
      <c r="I11" s="21">
        <v>313.84868624999996</v>
      </c>
      <c r="J11" s="20">
        <v>7.92</v>
      </c>
      <c r="K11" s="20">
        <v>0.98</v>
      </c>
      <c r="L11" s="20">
        <v>0</v>
      </c>
      <c r="M11" s="20">
        <v>0</v>
      </c>
      <c r="N11" s="20">
        <v>13.46</v>
      </c>
      <c r="O11" s="20">
        <v>6.34</v>
      </c>
      <c r="P11" s="20">
        <v>0.33</v>
      </c>
      <c r="Q11" s="20">
        <v>0</v>
      </c>
      <c r="R11" s="20">
        <v>0</v>
      </c>
      <c r="S11" s="20">
        <v>1.68</v>
      </c>
      <c r="T11" s="20">
        <v>2.2599999999999998</v>
      </c>
      <c r="U11" s="20">
        <v>59.45</v>
      </c>
      <c r="V11" s="20">
        <v>161.34</v>
      </c>
      <c r="W11" s="20">
        <v>213.48</v>
      </c>
      <c r="X11" s="20">
        <v>31.16</v>
      </c>
      <c r="Y11" s="20">
        <v>276.93</v>
      </c>
      <c r="Z11" s="20">
        <v>0.77</v>
      </c>
      <c r="AA11" s="20">
        <v>84.08</v>
      </c>
      <c r="AB11" s="20">
        <v>42.12</v>
      </c>
      <c r="AC11" s="20">
        <v>96.3</v>
      </c>
      <c r="AD11" s="20">
        <v>1.1299999999999999</v>
      </c>
      <c r="AE11" s="20">
        <v>0.06</v>
      </c>
      <c r="AF11" s="20">
        <v>0.35</v>
      </c>
      <c r="AG11" s="20">
        <v>0.62</v>
      </c>
      <c r="AH11" s="20">
        <v>5.91</v>
      </c>
      <c r="AI11" s="20">
        <v>0.35</v>
      </c>
      <c r="AJ11" s="20">
        <v>0</v>
      </c>
      <c r="AK11" s="20">
        <v>0</v>
      </c>
      <c r="AL11" s="20">
        <v>0</v>
      </c>
      <c r="AM11" s="20">
        <v>139.78</v>
      </c>
      <c r="AN11" s="20">
        <v>77.88</v>
      </c>
      <c r="AO11" s="20">
        <v>38.700000000000003</v>
      </c>
      <c r="AP11" s="20">
        <v>65.63</v>
      </c>
      <c r="AQ11" s="20">
        <v>22.61</v>
      </c>
      <c r="AR11" s="20">
        <v>88.86</v>
      </c>
      <c r="AS11" s="20">
        <v>71.959999999999994</v>
      </c>
      <c r="AT11" s="20">
        <v>92.38</v>
      </c>
      <c r="AU11" s="20">
        <v>105.25</v>
      </c>
      <c r="AV11" s="20">
        <v>40.14</v>
      </c>
      <c r="AW11" s="20">
        <v>57.52</v>
      </c>
      <c r="AX11" s="20">
        <v>397.46</v>
      </c>
      <c r="AY11" s="20">
        <v>0.8</v>
      </c>
      <c r="AZ11" s="20">
        <v>118.9</v>
      </c>
      <c r="BA11" s="20">
        <v>101.99</v>
      </c>
      <c r="BB11" s="20">
        <v>53.88</v>
      </c>
      <c r="BC11" s="20">
        <v>37.93</v>
      </c>
      <c r="BD11" s="20">
        <v>0</v>
      </c>
      <c r="BE11" s="20">
        <v>0</v>
      </c>
      <c r="BF11" s="20">
        <v>0</v>
      </c>
      <c r="BG11" s="20">
        <v>0</v>
      </c>
      <c r="BH11" s="20">
        <v>0</v>
      </c>
      <c r="BI11" s="20">
        <v>0</v>
      </c>
      <c r="BJ11" s="20">
        <v>0</v>
      </c>
      <c r="BK11" s="20">
        <v>0.09</v>
      </c>
      <c r="BL11" s="20">
        <v>0</v>
      </c>
      <c r="BM11" s="20">
        <v>0.06</v>
      </c>
      <c r="BN11" s="20">
        <v>0</v>
      </c>
      <c r="BO11" s="20">
        <v>0.01</v>
      </c>
      <c r="BP11" s="20">
        <v>0</v>
      </c>
      <c r="BQ11" s="20">
        <v>0</v>
      </c>
      <c r="BR11" s="20">
        <v>0</v>
      </c>
      <c r="BS11" s="20">
        <v>0.34</v>
      </c>
      <c r="BT11" s="20">
        <v>0</v>
      </c>
      <c r="BU11" s="20">
        <v>0</v>
      </c>
      <c r="BV11" s="20">
        <v>0.85</v>
      </c>
      <c r="BW11" s="20">
        <v>0</v>
      </c>
      <c r="BX11" s="20">
        <v>0</v>
      </c>
      <c r="BY11" s="20">
        <v>0</v>
      </c>
      <c r="BZ11" s="20">
        <v>0</v>
      </c>
      <c r="CA11" s="20">
        <v>0</v>
      </c>
      <c r="CB11" s="20">
        <v>110.57</v>
      </c>
      <c r="CE11" s="20">
        <v>91.1</v>
      </c>
      <c r="CG11" s="20">
        <v>0</v>
      </c>
      <c r="CH11" s="20">
        <v>0</v>
      </c>
      <c r="CI11" s="20">
        <v>0</v>
      </c>
      <c r="CJ11" s="20">
        <v>0</v>
      </c>
      <c r="CK11" s="20">
        <v>0</v>
      </c>
      <c r="CL11" s="20">
        <v>0</v>
      </c>
      <c r="CM11" s="20">
        <v>0</v>
      </c>
      <c r="CN11" s="20">
        <v>0</v>
      </c>
      <c r="CO11" s="20">
        <v>0</v>
      </c>
      <c r="CP11" s="20">
        <v>9.75</v>
      </c>
      <c r="CQ11" s="20">
        <v>0.75</v>
      </c>
    </row>
    <row r="12" spans="1:95" s="20" customFormat="1" ht="15" x14ac:dyDescent="0.25">
      <c r="A12" s="20" t="str">
        <f>"-"</f>
        <v>-</v>
      </c>
      <c r="B12" s="20" t="s">
        <v>92</v>
      </c>
      <c r="C12" s="21" t="str">
        <f>"20,0"</f>
        <v>20,0</v>
      </c>
      <c r="D12" s="21">
        <v>0.08</v>
      </c>
      <c r="E12" s="21">
        <v>0</v>
      </c>
      <c r="F12" s="21">
        <v>0</v>
      </c>
      <c r="G12" s="21">
        <v>0</v>
      </c>
      <c r="H12" s="21">
        <v>13.2</v>
      </c>
      <c r="I12" s="21">
        <v>50.3</v>
      </c>
      <c r="J12" s="20">
        <v>0</v>
      </c>
      <c r="K12" s="20">
        <v>0</v>
      </c>
      <c r="L12" s="20">
        <v>0</v>
      </c>
      <c r="M12" s="20">
        <v>0</v>
      </c>
      <c r="N12" s="20">
        <v>13</v>
      </c>
      <c r="O12" s="20">
        <v>0</v>
      </c>
      <c r="P12" s="20">
        <v>0.2</v>
      </c>
      <c r="Q12" s="20">
        <v>0</v>
      </c>
      <c r="R12" s="20">
        <v>0</v>
      </c>
      <c r="S12" s="20">
        <v>0.06</v>
      </c>
      <c r="T12" s="20">
        <v>0.08</v>
      </c>
      <c r="U12" s="20">
        <v>0.2</v>
      </c>
      <c r="V12" s="20">
        <v>25.8</v>
      </c>
      <c r="W12" s="20">
        <v>2.8</v>
      </c>
      <c r="X12" s="20">
        <v>1.4</v>
      </c>
      <c r="Y12" s="20">
        <v>1.8</v>
      </c>
      <c r="Z12" s="20">
        <v>0.26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0.02</v>
      </c>
      <c r="AH12" s="20">
        <v>0.04</v>
      </c>
      <c r="AI12" s="20">
        <v>0.1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0</v>
      </c>
      <c r="BJ12" s="20">
        <v>0</v>
      </c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0</v>
      </c>
      <c r="BV12" s="20">
        <v>0</v>
      </c>
      <c r="BW12" s="20">
        <v>0</v>
      </c>
      <c r="BX12" s="20">
        <v>0</v>
      </c>
      <c r="BY12" s="20">
        <v>0</v>
      </c>
      <c r="BZ12" s="20">
        <v>0</v>
      </c>
      <c r="CA12" s="20">
        <v>0</v>
      </c>
      <c r="CB12" s="20">
        <v>6.58</v>
      </c>
      <c r="CE12" s="20">
        <v>0</v>
      </c>
      <c r="CG12" s="20">
        <v>0</v>
      </c>
      <c r="CH12" s="20">
        <v>0</v>
      </c>
      <c r="CI12" s="20">
        <v>0</v>
      </c>
      <c r="CJ12" s="20">
        <v>0</v>
      </c>
      <c r="CK12" s="20">
        <v>0</v>
      </c>
      <c r="CL12" s="20">
        <v>0</v>
      </c>
      <c r="CM12" s="20">
        <v>0</v>
      </c>
      <c r="CN12" s="20">
        <v>0</v>
      </c>
      <c r="CO12" s="20">
        <v>0</v>
      </c>
      <c r="CP12" s="20">
        <v>0</v>
      </c>
      <c r="CQ12" s="20">
        <v>0</v>
      </c>
    </row>
    <row r="13" spans="1:95" s="20" customFormat="1" ht="15" x14ac:dyDescent="0.25">
      <c r="A13" s="20" t="str">
        <f>"29/10"</f>
        <v>29/10</v>
      </c>
      <c r="B13" s="20" t="s">
        <v>93</v>
      </c>
      <c r="C13" s="21" t="str">
        <f>"200,0"</f>
        <v>200,0</v>
      </c>
      <c r="D13" s="21">
        <v>0.12</v>
      </c>
      <c r="E13" s="21">
        <v>0</v>
      </c>
      <c r="F13" s="21">
        <v>0.02</v>
      </c>
      <c r="G13" s="21">
        <v>0.02</v>
      </c>
      <c r="H13" s="21">
        <v>9.83</v>
      </c>
      <c r="I13" s="21">
        <v>38.659836097560976</v>
      </c>
      <c r="J13" s="20">
        <v>0</v>
      </c>
      <c r="K13" s="20">
        <v>0</v>
      </c>
      <c r="L13" s="20">
        <v>0</v>
      </c>
      <c r="M13" s="20">
        <v>0</v>
      </c>
      <c r="N13" s="20">
        <v>9.6999999999999993</v>
      </c>
      <c r="O13" s="20">
        <v>0</v>
      </c>
      <c r="P13" s="20">
        <v>0.13</v>
      </c>
      <c r="Q13" s="20">
        <v>0</v>
      </c>
      <c r="R13" s="20">
        <v>0</v>
      </c>
      <c r="S13" s="20">
        <v>0.28000000000000003</v>
      </c>
      <c r="T13" s="20">
        <v>0.06</v>
      </c>
      <c r="U13" s="20">
        <v>0.63</v>
      </c>
      <c r="V13" s="20">
        <v>8.16</v>
      </c>
      <c r="W13" s="20">
        <v>2.1800000000000002</v>
      </c>
      <c r="X13" s="20">
        <v>0.56000000000000005</v>
      </c>
      <c r="Y13" s="20">
        <v>1</v>
      </c>
      <c r="Z13" s="20">
        <v>0.06</v>
      </c>
      <c r="AA13" s="20">
        <v>0</v>
      </c>
      <c r="AB13" s="20">
        <v>0.44</v>
      </c>
      <c r="AC13" s="20">
        <v>0.1</v>
      </c>
      <c r="AD13" s="20">
        <v>0.01</v>
      </c>
      <c r="AE13" s="20">
        <v>0</v>
      </c>
      <c r="AF13" s="20">
        <v>0</v>
      </c>
      <c r="AG13" s="20">
        <v>0</v>
      </c>
      <c r="AH13" s="20">
        <v>0.01</v>
      </c>
      <c r="AI13" s="20">
        <v>0.78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  <c r="BD13" s="20">
        <v>0</v>
      </c>
      <c r="BE13" s="20">
        <v>0</v>
      </c>
      <c r="BF13" s="20">
        <v>0</v>
      </c>
      <c r="BG13" s="20">
        <v>0</v>
      </c>
      <c r="BH13" s="20">
        <v>0</v>
      </c>
      <c r="BI13" s="20">
        <v>0</v>
      </c>
      <c r="BJ13" s="20">
        <v>0</v>
      </c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  <c r="CA13" s="20">
        <v>0</v>
      </c>
      <c r="CB13" s="20">
        <v>199.45</v>
      </c>
      <c r="CE13" s="20">
        <v>7.0000000000000007E-2</v>
      </c>
      <c r="CG13" s="20">
        <v>0</v>
      </c>
      <c r="CH13" s="20">
        <v>0</v>
      </c>
      <c r="CI13" s="20">
        <v>0</v>
      </c>
      <c r="CJ13" s="20">
        <v>0</v>
      </c>
      <c r="CK13" s="20">
        <v>0</v>
      </c>
      <c r="CL13" s="20">
        <v>0</v>
      </c>
      <c r="CM13" s="20">
        <v>0</v>
      </c>
      <c r="CN13" s="20">
        <v>0</v>
      </c>
      <c r="CO13" s="20">
        <v>0</v>
      </c>
      <c r="CP13" s="20">
        <v>9.76</v>
      </c>
      <c r="CQ13" s="20">
        <v>0</v>
      </c>
    </row>
    <row r="14" spans="1:95" s="20" customFormat="1" ht="15" x14ac:dyDescent="0.25">
      <c r="A14" s="20" t="str">
        <f>"-"</f>
        <v>-</v>
      </c>
      <c r="B14" s="20" t="s">
        <v>94</v>
      </c>
      <c r="C14" s="21" t="str">
        <f>"30,0"</f>
        <v>30,0</v>
      </c>
      <c r="D14" s="21">
        <v>2.31</v>
      </c>
      <c r="E14" s="21">
        <v>0</v>
      </c>
      <c r="F14" s="21">
        <v>0.9</v>
      </c>
      <c r="G14" s="21">
        <v>0.9</v>
      </c>
      <c r="H14" s="21">
        <v>15.99</v>
      </c>
      <c r="I14" s="21">
        <v>80.855999999999995</v>
      </c>
      <c r="J14" s="20">
        <v>0.15</v>
      </c>
      <c r="K14" s="20">
        <v>0</v>
      </c>
      <c r="L14" s="20">
        <v>0</v>
      </c>
      <c r="M14" s="20">
        <v>0</v>
      </c>
      <c r="N14" s="20">
        <v>0.99</v>
      </c>
      <c r="O14" s="20">
        <v>14.04</v>
      </c>
      <c r="P14" s="20">
        <v>0.96</v>
      </c>
      <c r="Q14" s="20">
        <v>0</v>
      </c>
      <c r="R14" s="20">
        <v>0</v>
      </c>
      <c r="S14" s="20">
        <v>0.09</v>
      </c>
      <c r="T14" s="20">
        <v>0.48</v>
      </c>
      <c r="U14" s="20">
        <v>128.69999999999999</v>
      </c>
      <c r="V14" s="20">
        <v>39.299999999999997</v>
      </c>
      <c r="W14" s="20">
        <v>6.6</v>
      </c>
      <c r="X14" s="20">
        <v>9.9</v>
      </c>
      <c r="Y14" s="20">
        <v>25.5</v>
      </c>
      <c r="Z14" s="20">
        <v>0.6</v>
      </c>
      <c r="AA14" s="20">
        <v>0</v>
      </c>
      <c r="AB14" s="20">
        <v>0</v>
      </c>
      <c r="AC14" s="20">
        <v>0</v>
      </c>
      <c r="AD14" s="20">
        <v>0.51</v>
      </c>
      <c r="AE14" s="20">
        <v>0.05</v>
      </c>
      <c r="AF14" s="20">
        <v>0.02</v>
      </c>
      <c r="AG14" s="20">
        <v>0.48</v>
      </c>
      <c r="AH14" s="20">
        <v>0.9</v>
      </c>
      <c r="AI14" s="20">
        <v>0</v>
      </c>
      <c r="AJ14" s="20">
        <v>0</v>
      </c>
      <c r="AK14" s="20">
        <v>0</v>
      </c>
      <c r="AL14" s="20">
        <v>0</v>
      </c>
      <c r="AM14" s="20">
        <v>177.3</v>
      </c>
      <c r="AN14" s="20">
        <v>59.7</v>
      </c>
      <c r="AO14" s="20">
        <v>35.1</v>
      </c>
      <c r="AP14" s="20">
        <v>70.2</v>
      </c>
      <c r="AQ14" s="20">
        <v>26.4</v>
      </c>
      <c r="AR14" s="20">
        <v>126</v>
      </c>
      <c r="AS14" s="20">
        <v>78.3</v>
      </c>
      <c r="AT14" s="20">
        <v>108.9</v>
      </c>
      <c r="AU14" s="20">
        <v>90.3</v>
      </c>
      <c r="AV14" s="20">
        <v>48.3</v>
      </c>
      <c r="AW14" s="20">
        <v>84</v>
      </c>
      <c r="AX14" s="20">
        <v>697.5</v>
      </c>
      <c r="AY14" s="20">
        <v>0</v>
      </c>
      <c r="AZ14" s="20">
        <v>227.1</v>
      </c>
      <c r="BA14" s="20">
        <v>99.3</v>
      </c>
      <c r="BB14" s="20">
        <v>66.599999999999994</v>
      </c>
      <c r="BC14" s="20">
        <v>51.9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0.01</v>
      </c>
      <c r="BJ14" s="20">
        <v>0</v>
      </c>
      <c r="BK14" s="20">
        <v>0.1</v>
      </c>
      <c r="BL14" s="20">
        <v>0</v>
      </c>
      <c r="BM14" s="20">
        <v>0.05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0.35</v>
      </c>
      <c r="BT14" s="20">
        <v>0</v>
      </c>
      <c r="BU14" s="20">
        <v>0</v>
      </c>
      <c r="BV14" s="20">
        <v>0.26</v>
      </c>
      <c r="BW14" s="20">
        <v>0.01</v>
      </c>
      <c r="BX14" s="20">
        <v>0</v>
      </c>
      <c r="BY14" s="20">
        <v>0</v>
      </c>
      <c r="BZ14" s="20">
        <v>0</v>
      </c>
      <c r="CA14" s="20">
        <v>0</v>
      </c>
      <c r="CB14" s="20">
        <v>10.23</v>
      </c>
      <c r="CE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  <c r="CO14" s="20">
        <v>0</v>
      </c>
      <c r="CP14" s="20">
        <v>0</v>
      </c>
      <c r="CQ14" s="20">
        <v>0</v>
      </c>
    </row>
    <row r="15" spans="1:95" s="18" customFormat="1" ht="15" x14ac:dyDescent="0.25">
      <c r="A15" s="18" t="str">
        <f>"4/13"</f>
        <v>4/13</v>
      </c>
      <c r="B15" s="18" t="s">
        <v>95</v>
      </c>
      <c r="C15" s="19" t="str">
        <f>"10,0"</f>
        <v>10,0</v>
      </c>
      <c r="D15" s="19">
        <v>2.63</v>
      </c>
      <c r="E15" s="19">
        <v>2.63</v>
      </c>
      <c r="F15" s="19">
        <v>2.66</v>
      </c>
      <c r="G15" s="19">
        <v>0</v>
      </c>
      <c r="H15" s="19">
        <v>0</v>
      </c>
      <c r="I15" s="19">
        <v>35.06</v>
      </c>
      <c r="J15" s="18">
        <v>1.53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0.2</v>
      </c>
      <c r="T15" s="18">
        <v>0.43</v>
      </c>
      <c r="U15" s="18">
        <v>110</v>
      </c>
      <c r="V15" s="18">
        <v>10</v>
      </c>
      <c r="W15" s="18">
        <v>100</v>
      </c>
      <c r="X15" s="18">
        <v>5.5</v>
      </c>
      <c r="Y15" s="18">
        <v>60</v>
      </c>
      <c r="Z15" s="18">
        <v>7.0000000000000007E-2</v>
      </c>
      <c r="AA15" s="18">
        <v>21</v>
      </c>
      <c r="AB15" s="18">
        <v>17</v>
      </c>
      <c r="AC15" s="18">
        <v>23.8</v>
      </c>
      <c r="AD15" s="18">
        <v>0.04</v>
      </c>
      <c r="AE15" s="18">
        <v>0</v>
      </c>
      <c r="AF15" s="18">
        <v>0.04</v>
      </c>
      <c r="AG15" s="18">
        <v>0.02</v>
      </c>
      <c r="AH15" s="18">
        <v>0.68</v>
      </c>
      <c r="AI15" s="18">
        <v>7.0000000000000007E-2</v>
      </c>
      <c r="AJ15" s="18">
        <v>0</v>
      </c>
      <c r="AK15" s="18">
        <v>157</v>
      </c>
      <c r="AL15" s="18">
        <v>117</v>
      </c>
      <c r="AM15" s="18">
        <v>230</v>
      </c>
      <c r="AN15" s="18">
        <v>158</v>
      </c>
      <c r="AO15" s="18">
        <v>56</v>
      </c>
      <c r="AP15" s="18">
        <v>95</v>
      </c>
      <c r="AQ15" s="18">
        <v>70</v>
      </c>
      <c r="AR15" s="18">
        <v>134</v>
      </c>
      <c r="AS15" s="18">
        <v>76</v>
      </c>
      <c r="AT15" s="18">
        <v>87</v>
      </c>
      <c r="AU15" s="18">
        <v>156</v>
      </c>
      <c r="AV15" s="18">
        <v>70</v>
      </c>
      <c r="AW15" s="18">
        <v>51</v>
      </c>
      <c r="AX15" s="18">
        <v>517</v>
      </c>
      <c r="AY15" s="18">
        <v>0</v>
      </c>
      <c r="AZ15" s="18">
        <v>273</v>
      </c>
      <c r="BA15" s="18">
        <v>129</v>
      </c>
      <c r="BB15" s="18">
        <v>139</v>
      </c>
      <c r="BC15" s="18">
        <v>21.5</v>
      </c>
      <c r="BD15" s="18">
        <v>0</v>
      </c>
      <c r="BE15" s="18">
        <v>0.01</v>
      </c>
      <c r="BF15" s="18">
        <v>0.04</v>
      </c>
      <c r="BG15" s="18">
        <v>0.11</v>
      </c>
      <c r="BH15" s="18">
        <v>0.13</v>
      </c>
      <c r="BI15" s="18">
        <v>0.33</v>
      </c>
      <c r="BJ15" s="18">
        <v>0.04</v>
      </c>
      <c r="BK15" s="18">
        <v>0.7</v>
      </c>
      <c r="BL15" s="18">
        <v>0.01</v>
      </c>
      <c r="BM15" s="18">
        <v>0.16</v>
      </c>
      <c r="BN15" s="18">
        <v>0.01</v>
      </c>
      <c r="BO15" s="18">
        <v>0</v>
      </c>
      <c r="BP15" s="18">
        <v>0</v>
      </c>
      <c r="BQ15" s="18">
        <v>0.05</v>
      </c>
      <c r="BR15" s="18">
        <v>7.0000000000000007E-2</v>
      </c>
      <c r="BS15" s="18">
        <v>0.52</v>
      </c>
      <c r="BT15" s="18">
        <v>0</v>
      </c>
      <c r="BU15" s="18">
        <v>0</v>
      </c>
      <c r="BV15" s="18">
        <v>7.0000000000000007E-2</v>
      </c>
      <c r="BW15" s="18">
        <v>0</v>
      </c>
      <c r="BX15" s="18">
        <v>0</v>
      </c>
      <c r="BY15" s="18">
        <v>0</v>
      </c>
      <c r="BZ15" s="18">
        <v>0</v>
      </c>
      <c r="CA15" s="18">
        <v>0</v>
      </c>
      <c r="CB15" s="18">
        <v>4.08</v>
      </c>
      <c r="CE15" s="18">
        <v>23.83</v>
      </c>
      <c r="CG15" s="18">
        <v>0</v>
      </c>
      <c r="CH15" s="18">
        <v>0</v>
      </c>
      <c r="CI15" s="18">
        <v>0</v>
      </c>
      <c r="CJ15" s="18">
        <v>0</v>
      </c>
      <c r="CK15" s="18">
        <v>0</v>
      </c>
      <c r="CL15" s="18">
        <v>0</v>
      </c>
      <c r="CM15" s="18">
        <v>0</v>
      </c>
      <c r="CN15" s="18">
        <v>0</v>
      </c>
      <c r="CO15" s="18">
        <v>0</v>
      </c>
      <c r="CP15" s="18">
        <v>0</v>
      </c>
      <c r="CQ15" s="18">
        <v>0</v>
      </c>
    </row>
    <row r="16" spans="1:95" s="22" customFormat="1" ht="14.25" x14ac:dyDescent="0.2">
      <c r="B16" s="22" t="s">
        <v>96</v>
      </c>
      <c r="C16" s="23"/>
      <c r="D16" s="23">
        <v>30.49</v>
      </c>
      <c r="E16" s="23">
        <v>27.02</v>
      </c>
      <c r="F16" s="23">
        <v>17.98</v>
      </c>
      <c r="G16" s="23">
        <v>2.44</v>
      </c>
      <c r="H16" s="23">
        <v>59.16</v>
      </c>
      <c r="I16" s="23">
        <v>518.72</v>
      </c>
      <c r="J16" s="22">
        <v>9.6</v>
      </c>
      <c r="K16" s="22">
        <v>0.98</v>
      </c>
      <c r="L16" s="22">
        <v>0</v>
      </c>
      <c r="M16" s="22">
        <v>0</v>
      </c>
      <c r="N16" s="22">
        <v>37.15</v>
      </c>
      <c r="O16" s="22">
        <v>20.38</v>
      </c>
      <c r="P16" s="22">
        <v>1.63</v>
      </c>
      <c r="Q16" s="22">
        <v>0</v>
      </c>
      <c r="R16" s="22">
        <v>0</v>
      </c>
      <c r="S16" s="22">
        <v>2.31</v>
      </c>
      <c r="T16" s="22">
        <v>3.31</v>
      </c>
      <c r="U16" s="22">
        <v>298.98</v>
      </c>
      <c r="V16" s="22">
        <v>244.6</v>
      </c>
      <c r="W16" s="22">
        <v>325.06</v>
      </c>
      <c r="X16" s="22">
        <v>48.51</v>
      </c>
      <c r="Y16" s="22">
        <v>365.23</v>
      </c>
      <c r="Z16" s="22">
        <v>1.76</v>
      </c>
      <c r="AA16" s="22">
        <v>105.08</v>
      </c>
      <c r="AB16" s="22">
        <v>59.56</v>
      </c>
      <c r="AC16" s="22">
        <v>120.2</v>
      </c>
      <c r="AD16" s="22">
        <v>1.69</v>
      </c>
      <c r="AE16" s="22">
        <v>0.11</v>
      </c>
      <c r="AF16" s="22">
        <v>0.4</v>
      </c>
      <c r="AG16" s="22">
        <v>1.1399999999999999</v>
      </c>
      <c r="AH16" s="22">
        <v>7.54</v>
      </c>
      <c r="AI16" s="22">
        <v>1.3</v>
      </c>
      <c r="AJ16" s="22">
        <v>0</v>
      </c>
      <c r="AK16" s="22">
        <v>157</v>
      </c>
      <c r="AL16" s="22">
        <v>117</v>
      </c>
      <c r="AM16" s="22">
        <v>547.08000000000004</v>
      </c>
      <c r="AN16" s="22">
        <v>295.58</v>
      </c>
      <c r="AO16" s="22">
        <v>129.80000000000001</v>
      </c>
      <c r="AP16" s="22">
        <v>230.83</v>
      </c>
      <c r="AQ16" s="22">
        <v>119.01</v>
      </c>
      <c r="AR16" s="22">
        <v>348.86</v>
      </c>
      <c r="AS16" s="22">
        <v>226.26</v>
      </c>
      <c r="AT16" s="22">
        <v>288.27999999999997</v>
      </c>
      <c r="AU16" s="22">
        <v>351.55</v>
      </c>
      <c r="AV16" s="22">
        <v>158.44</v>
      </c>
      <c r="AW16" s="22">
        <v>192.52</v>
      </c>
      <c r="AX16" s="22">
        <v>1611.96</v>
      </c>
      <c r="AY16" s="22">
        <v>0.8</v>
      </c>
      <c r="AZ16" s="22">
        <v>619</v>
      </c>
      <c r="BA16" s="22">
        <v>330.29</v>
      </c>
      <c r="BB16" s="22">
        <v>259.48</v>
      </c>
      <c r="BC16" s="22">
        <v>111.33</v>
      </c>
      <c r="BD16" s="22">
        <v>0</v>
      </c>
      <c r="BE16" s="22">
        <v>0.01</v>
      </c>
      <c r="BF16" s="22">
        <v>0.04</v>
      </c>
      <c r="BG16" s="22">
        <v>0.11</v>
      </c>
      <c r="BH16" s="22">
        <v>0.13</v>
      </c>
      <c r="BI16" s="22">
        <v>0.34</v>
      </c>
      <c r="BJ16" s="22">
        <v>0.04</v>
      </c>
      <c r="BK16" s="22">
        <v>0.89</v>
      </c>
      <c r="BL16" s="22">
        <v>0.01</v>
      </c>
      <c r="BM16" s="22">
        <v>0.26</v>
      </c>
      <c r="BN16" s="22">
        <v>0.02</v>
      </c>
      <c r="BO16" s="22">
        <v>0.01</v>
      </c>
      <c r="BP16" s="22">
        <v>0</v>
      </c>
      <c r="BQ16" s="22">
        <v>0.05</v>
      </c>
      <c r="BR16" s="22">
        <v>7.0000000000000007E-2</v>
      </c>
      <c r="BS16" s="22">
        <v>1.21</v>
      </c>
      <c r="BT16" s="22">
        <v>0</v>
      </c>
      <c r="BU16" s="22">
        <v>0</v>
      </c>
      <c r="BV16" s="22">
        <v>1.18</v>
      </c>
      <c r="BW16" s="22">
        <v>0.01</v>
      </c>
      <c r="BX16" s="22">
        <v>0</v>
      </c>
      <c r="BY16" s="22">
        <v>0</v>
      </c>
      <c r="BZ16" s="22">
        <v>0</v>
      </c>
      <c r="CA16" s="22">
        <v>0</v>
      </c>
      <c r="CB16" s="22">
        <v>330.91</v>
      </c>
      <c r="CD16" s="22" t="e">
        <f>$I$16/#REF!*100</f>
        <v>#REF!</v>
      </c>
      <c r="CE16" s="22">
        <v>115</v>
      </c>
      <c r="CG16" s="22">
        <v>0</v>
      </c>
      <c r="CH16" s="22">
        <v>0</v>
      </c>
      <c r="CI16" s="22">
        <v>0</v>
      </c>
      <c r="CJ16" s="22">
        <v>0</v>
      </c>
      <c r="CK16" s="22">
        <v>0</v>
      </c>
      <c r="CL16" s="22">
        <v>0</v>
      </c>
      <c r="CM16" s="22">
        <v>0</v>
      </c>
      <c r="CN16" s="22">
        <v>0</v>
      </c>
      <c r="CO16" s="22">
        <v>0</v>
      </c>
      <c r="CP16" s="22">
        <v>19.510000000000002</v>
      </c>
      <c r="CQ16" s="22">
        <v>0.75</v>
      </c>
    </row>
    <row r="17" spans="1:95" s="5" customFormat="1" ht="15" x14ac:dyDescent="0.25">
      <c r="B17" s="17" t="s">
        <v>97</v>
      </c>
      <c r="C17" s="11"/>
      <c r="D17" s="11"/>
      <c r="E17" s="11"/>
      <c r="F17" s="11"/>
      <c r="G17" s="11"/>
      <c r="H17" s="11"/>
      <c r="I17" s="11"/>
    </row>
    <row r="18" spans="1:95" s="18" customFormat="1" ht="15" x14ac:dyDescent="0.25">
      <c r="A18" s="18" t="str">
        <f>"-"</f>
        <v>-</v>
      </c>
      <c r="B18" s="18" t="s">
        <v>98</v>
      </c>
      <c r="C18" s="19" t="str">
        <f>"100,0"</f>
        <v>100,0</v>
      </c>
      <c r="D18" s="19">
        <v>0.4</v>
      </c>
      <c r="E18" s="19">
        <v>0</v>
      </c>
      <c r="F18" s="19">
        <v>0.4</v>
      </c>
      <c r="G18" s="19">
        <v>0.4</v>
      </c>
      <c r="H18" s="19">
        <v>11.6</v>
      </c>
      <c r="I18" s="19">
        <v>48.699479791916744</v>
      </c>
      <c r="J18" s="18">
        <v>0.1</v>
      </c>
      <c r="K18" s="18">
        <v>0</v>
      </c>
      <c r="L18" s="18">
        <v>0</v>
      </c>
      <c r="M18" s="18">
        <v>0</v>
      </c>
      <c r="N18" s="18">
        <v>9</v>
      </c>
      <c r="O18" s="18">
        <v>0.8</v>
      </c>
      <c r="P18" s="18">
        <v>1.8</v>
      </c>
      <c r="Q18" s="18">
        <v>0</v>
      </c>
      <c r="R18" s="18">
        <v>0</v>
      </c>
      <c r="S18" s="18">
        <v>0.8</v>
      </c>
      <c r="T18" s="18">
        <v>0.5</v>
      </c>
      <c r="U18" s="18">
        <v>26.01</v>
      </c>
      <c r="V18" s="18">
        <v>278.11</v>
      </c>
      <c r="W18" s="18">
        <v>16.010000000000002</v>
      </c>
      <c r="X18" s="18">
        <v>9</v>
      </c>
      <c r="Y18" s="18">
        <v>11</v>
      </c>
      <c r="Z18" s="18">
        <v>2.2000000000000002</v>
      </c>
      <c r="AA18" s="18">
        <v>0</v>
      </c>
      <c r="AB18" s="18">
        <v>30.01</v>
      </c>
      <c r="AC18" s="18">
        <v>5</v>
      </c>
      <c r="AD18" s="18">
        <v>0.2</v>
      </c>
      <c r="AE18" s="18">
        <v>0.03</v>
      </c>
      <c r="AF18" s="18">
        <v>0.02</v>
      </c>
      <c r="AG18" s="18">
        <v>0.3</v>
      </c>
      <c r="AH18" s="18">
        <v>0.4</v>
      </c>
      <c r="AI18" s="18">
        <v>10</v>
      </c>
      <c r="AJ18" s="18">
        <v>0</v>
      </c>
      <c r="AK18" s="18">
        <v>0</v>
      </c>
      <c r="AL18" s="18">
        <v>0</v>
      </c>
      <c r="AM18" s="18">
        <v>19.010000000000002</v>
      </c>
      <c r="AN18" s="18">
        <v>18.010000000000002</v>
      </c>
      <c r="AO18" s="18">
        <v>3</v>
      </c>
      <c r="AP18" s="18">
        <v>11</v>
      </c>
      <c r="AQ18" s="18">
        <v>3</v>
      </c>
      <c r="AR18" s="18">
        <v>9</v>
      </c>
      <c r="AS18" s="18">
        <v>17.010000000000002</v>
      </c>
      <c r="AT18" s="18">
        <v>10</v>
      </c>
      <c r="AU18" s="18">
        <v>78.03</v>
      </c>
      <c r="AV18" s="18">
        <v>7</v>
      </c>
      <c r="AW18" s="18">
        <v>14.01</v>
      </c>
      <c r="AX18" s="18">
        <v>42.02</v>
      </c>
      <c r="AY18" s="18">
        <v>0</v>
      </c>
      <c r="AZ18" s="18">
        <v>13.01</v>
      </c>
      <c r="BA18" s="18">
        <v>16.010000000000002</v>
      </c>
      <c r="BB18" s="18">
        <v>6</v>
      </c>
      <c r="BC18" s="18">
        <v>5</v>
      </c>
      <c r="BD18" s="18">
        <v>0</v>
      </c>
      <c r="BE18" s="18">
        <v>0</v>
      </c>
      <c r="BF18" s="18">
        <v>0</v>
      </c>
      <c r="BG18" s="18">
        <v>0</v>
      </c>
      <c r="BH18" s="18">
        <v>0</v>
      </c>
      <c r="BI18" s="18">
        <v>0</v>
      </c>
      <c r="BJ18" s="18">
        <v>0</v>
      </c>
      <c r="BK18" s="18">
        <v>0</v>
      </c>
      <c r="BL18" s="18">
        <v>0</v>
      </c>
      <c r="BM18" s="18">
        <v>0</v>
      </c>
      <c r="BN18" s="18">
        <v>0</v>
      </c>
      <c r="BO18" s="18">
        <v>0</v>
      </c>
      <c r="BP18" s="18">
        <v>0</v>
      </c>
      <c r="BQ18" s="18">
        <v>0</v>
      </c>
      <c r="BR18" s="18">
        <v>0</v>
      </c>
      <c r="BS18" s="18">
        <v>0</v>
      </c>
      <c r="BT18" s="18">
        <v>0</v>
      </c>
      <c r="BU18" s="18">
        <v>0</v>
      </c>
      <c r="BV18" s="18">
        <v>0</v>
      </c>
      <c r="BW18" s="18">
        <v>0</v>
      </c>
      <c r="BX18" s="18">
        <v>0</v>
      </c>
      <c r="BY18" s="18">
        <v>0</v>
      </c>
      <c r="BZ18" s="18">
        <v>0</v>
      </c>
      <c r="CA18" s="18">
        <v>0</v>
      </c>
      <c r="CB18" s="18">
        <v>86.33</v>
      </c>
      <c r="CE18" s="18">
        <v>5</v>
      </c>
      <c r="CG18" s="18">
        <v>0</v>
      </c>
      <c r="CH18" s="18">
        <v>0</v>
      </c>
      <c r="CI18" s="18">
        <v>0</v>
      </c>
      <c r="CJ18" s="18">
        <v>0</v>
      </c>
      <c r="CK18" s="18">
        <v>0</v>
      </c>
      <c r="CL18" s="18">
        <v>0</v>
      </c>
      <c r="CM18" s="18">
        <v>0</v>
      </c>
      <c r="CN18" s="18">
        <v>0</v>
      </c>
      <c r="CO18" s="18">
        <v>0</v>
      </c>
      <c r="CP18" s="18">
        <v>0</v>
      </c>
      <c r="CQ18" s="18">
        <v>0</v>
      </c>
    </row>
    <row r="19" spans="1:95" s="22" customFormat="1" ht="14.25" x14ac:dyDescent="0.2">
      <c r="B19" s="22" t="s">
        <v>99</v>
      </c>
      <c r="C19" s="23"/>
      <c r="D19" s="23">
        <v>0.4</v>
      </c>
      <c r="E19" s="23">
        <v>0</v>
      </c>
      <c r="F19" s="23">
        <v>0.4</v>
      </c>
      <c r="G19" s="23">
        <v>0.4</v>
      </c>
      <c r="H19" s="23">
        <v>11.6</v>
      </c>
      <c r="I19" s="23">
        <v>48.7</v>
      </c>
      <c r="J19" s="22">
        <v>0.1</v>
      </c>
      <c r="K19" s="22">
        <v>0</v>
      </c>
      <c r="L19" s="22">
        <v>0</v>
      </c>
      <c r="M19" s="22">
        <v>0</v>
      </c>
      <c r="N19" s="22">
        <v>9</v>
      </c>
      <c r="O19" s="22">
        <v>0.8</v>
      </c>
      <c r="P19" s="22">
        <v>1.8</v>
      </c>
      <c r="Q19" s="22">
        <v>0</v>
      </c>
      <c r="R19" s="22">
        <v>0</v>
      </c>
      <c r="S19" s="22">
        <v>0.8</v>
      </c>
      <c r="T19" s="22">
        <v>0.5</v>
      </c>
      <c r="U19" s="22">
        <v>26.01</v>
      </c>
      <c r="V19" s="22">
        <v>278.11</v>
      </c>
      <c r="W19" s="22">
        <v>16.010000000000002</v>
      </c>
      <c r="X19" s="22">
        <v>9</v>
      </c>
      <c r="Y19" s="22">
        <v>11</v>
      </c>
      <c r="Z19" s="22">
        <v>2.2000000000000002</v>
      </c>
      <c r="AA19" s="22">
        <v>0</v>
      </c>
      <c r="AB19" s="22">
        <v>30.01</v>
      </c>
      <c r="AC19" s="22">
        <v>5</v>
      </c>
      <c r="AD19" s="22">
        <v>0.2</v>
      </c>
      <c r="AE19" s="22">
        <v>0.03</v>
      </c>
      <c r="AF19" s="22">
        <v>0.02</v>
      </c>
      <c r="AG19" s="22">
        <v>0.3</v>
      </c>
      <c r="AH19" s="22">
        <v>0.4</v>
      </c>
      <c r="AI19" s="22">
        <v>10</v>
      </c>
      <c r="AJ19" s="22">
        <v>0</v>
      </c>
      <c r="AK19" s="22">
        <v>0</v>
      </c>
      <c r="AL19" s="22">
        <v>0</v>
      </c>
      <c r="AM19" s="22">
        <v>19.010000000000002</v>
      </c>
      <c r="AN19" s="22">
        <v>18.010000000000002</v>
      </c>
      <c r="AO19" s="22">
        <v>3</v>
      </c>
      <c r="AP19" s="22">
        <v>11</v>
      </c>
      <c r="AQ19" s="22">
        <v>3</v>
      </c>
      <c r="AR19" s="22">
        <v>9</v>
      </c>
      <c r="AS19" s="22">
        <v>17.010000000000002</v>
      </c>
      <c r="AT19" s="22">
        <v>10</v>
      </c>
      <c r="AU19" s="22">
        <v>78.03</v>
      </c>
      <c r="AV19" s="22">
        <v>7</v>
      </c>
      <c r="AW19" s="22">
        <v>14.01</v>
      </c>
      <c r="AX19" s="22">
        <v>42.02</v>
      </c>
      <c r="AY19" s="22">
        <v>0</v>
      </c>
      <c r="AZ19" s="22">
        <v>13.01</v>
      </c>
      <c r="BA19" s="22">
        <v>16.010000000000002</v>
      </c>
      <c r="BB19" s="22">
        <v>6</v>
      </c>
      <c r="BC19" s="22">
        <v>5</v>
      </c>
      <c r="BD19" s="22">
        <v>0</v>
      </c>
      <c r="BE19" s="22">
        <v>0</v>
      </c>
      <c r="BF19" s="22">
        <v>0</v>
      </c>
      <c r="BG19" s="22">
        <v>0</v>
      </c>
      <c r="BH19" s="22">
        <v>0</v>
      </c>
      <c r="BI19" s="22">
        <v>0</v>
      </c>
      <c r="BJ19" s="22">
        <v>0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0</v>
      </c>
      <c r="BR19" s="22">
        <v>0</v>
      </c>
      <c r="BS19" s="22">
        <v>0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0</v>
      </c>
      <c r="BZ19" s="22">
        <v>0</v>
      </c>
      <c r="CA19" s="22">
        <v>0</v>
      </c>
      <c r="CB19" s="22">
        <v>86.33</v>
      </c>
      <c r="CD19" s="22" t="e">
        <f>$I$19/#REF!*100</f>
        <v>#REF!</v>
      </c>
      <c r="CE19" s="22">
        <v>5</v>
      </c>
      <c r="CG19" s="22">
        <v>0</v>
      </c>
      <c r="CH19" s="22">
        <v>0</v>
      </c>
      <c r="CI19" s="22">
        <v>0</v>
      </c>
      <c r="CJ19" s="22">
        <v>0</v>
      </c>
      <c r="CK19" s="22">
        <v>0</v>
      </c>
      <c r="CL19" s="22">
        <v>0</v>
      </c>
      <c r="CM19" s="22">
        <v>0</v>
      </c>
      <c r="CN19" s="22">
        <v>0</v>
      </c>
      <c r="CO19" s="22">
        <v>0</v>
      </c>
      <c r="CP19" s="22">
        <v>0</v>
      </c>
      <c r="CQ19" s="22">
        <v>0</v>
      </c>
    </row>
    <row r="20" spans="1:95" s="5" customFormat="1" ht="15" x14ac:dyDescent="0.25">
      <c r="B20" s="17" t="s">
        <v>100</v>
      </c>
      <c r="C20" s="11"/>
      <c r="D20" s="11"/>
      <c r="E20" s="11"/>
      <c r="F20" s="11"/>
      <c r="G20" s="11"/>
      <c r="H20" s="11"/>
      <c r="I20" s="11"/>
    </row>
    <row r="21" spans="1:95" s="20" customFormat="1" ht="15" x14ac:dyDescent="0.25">
      <c r="A21" s="20" t="str">
        <f>"1/1"</f>
        <v>1/1</v>
      </c>
      <c r="B21" s="20" t="s">
        <v>101</v>
      </c>
      <c r="C21" s="21" t="str">
        <f>"50,0"</f>
        <v>50,0</v>
      </c>
      <c r="D21" s="21">
        <v>0.99</v>
      </c>
      <c r="E21" s="21">
        <v>0</v>
      </c>
      <c r="F21" s="21">
        <v>2.02</v>
      </c>
      <c r="G21" s="21">
        <v>2.02</v>
      </c>
      <c r="H21" s="21">
        <v>3.63</v>
      </c>
      <c r="I21" s="21">
        <v>33.539395110533178</v>
      </c>
      <c r="J21" s="20">
        <v>0.25</v>
      </c>
      <c r="K21" s="20">
        <v>1.3</v>
      </c>
      <c r="L21" s="20">
        <v>0</v>
      </c>
      <c r="M21" s="20">
        <v>0</v>
      </c>
      <c r="N21" s="20">
        <v>1.05</v>
      </c>
      <c r="O21" s="20">
        <v>1.02</v>
      </c>
      <c r="P21" s="20">
        <v>1.56</v>
      </c>
      <c r="Q21" s="20">
        <v>0</v>
      </c>
      <c r="R21" s="20">
        <v>0</v>
      </c>
      <c r="S21" s="20">
        <v>0.03</v>
      </c>
      <c r="T21" s="20">
        <v>0.41</v>
      </c>
      <c r="U21" s="20">
        <v>114.69</v>
      </c>
      <c r="V21" s="20">
        <v>31.54</v>
      </c>
      <c r="W21" s="20">
        <v>6.37</v>
      </c>
      <c r="X21" s="20">
        <v>6.69</v>
      </c>
      <c r="Y21" s="20">
        <v>19.79</v>
      </c>
      <c r="Z21" s="20">
        <v>0.22</v>
      </c>
      <c r="AA21" s="20">
        <v>0</v>
      </c>
      <c r="AB21" s="20">
        <v>95.58</v>
      </c>
      <c r="AC21" s="20">
        <v>16.25</v>
      </c>
      <c r="AD21" s="20">
        <v>0.95</v>
      </c>
      <c r="AE21" s="20">
        <v>0.04</v>
      </c>
      <c r="AF21" s="20">
        <v>0.02</v>
      </c>
      <c r="AG21" s="20">
        <v>0.22</v>
      </c>
      <c r="AH21" s="20">
        <v>0.42</v>
      </c>
      <c r="AI21" s="20">
        <v>3.19</v>
      </c>
      <c r="AJ21" s="20">
        <v>0</v>
      </c>
      <c r="AK21" s="20">
        <v>0</v>
      </c>
      <c r="AL21" s="20">
        <v>0</v>
      </c>
      <c r="AM21" s="20">
        <v>73.28</v>
      </c>
      <c r="AN21" s="20">
        <v>73.28</v>
      </c>
      <c r="AO21" s="20">
        <v>9.56</v>
      </c>
      <c r="AP21" s="20">
        <v>47.79</v>
      </c>
      <c r="AQ21" s="20">
        <v>11.47</v>
      </c>
      <c r="AR21" s="20">
        <v>41.42</v>
      </c>
      <c r="AS21" s="20">
        <v>44.6</v>
      </c>
      <c r="AT21" s="20">
        <v>109.28</v>
      </c>
      <c r="AU21" s="20">
        <v>149.74</v>
      </c>
      <c r="AV21" s="20">
        <v>20.39</v>
      </c>
      <c r="AW21" s="20">
        <v>50.98</v>
      </c>
      <c r="AX21" s="20">
        <v>111.51</v>
      </c>
      <c r="AY21" s="20">
        <v>0</v>
      </c>
      <c r="AZ21" s="20">
        <v>48.75</v>
      </c>
      <c r="BA21" s="20">
        <v>51.93</v>
      </c>
      <c r="BB21" s="20">
        <v>31.86</v>
      </c>
      <c r="BC21" s="20">
        <v>9.24</v>
      </c>
      <c r="BD21" s="20">
        <v>0</v>
      </c>
      <c r="BE21" s="20">
        <v>0</v>
      </c>
      <c r="BF21" s="20">
        <v>0</v>
      </c>
      <c r="BG21" s="20">
        <v>0</v>
      </c>
      <c r="BH21" s="20">
        <v>0</v>
      </c>
      <c r="BI21" s="20">
        <v>0</v>
      </c>
      <c r="BJ21" s="20">
        <v>0</v>
      </c>
      <c r="BK21" s="20">
        <v>0.12</v>
      </c>
      <c r="BL21" s="20">
        <v>0</v>
      </c>
      <c r="BM21" s="20">
        <v>0.08</v>
      </c>
      <c r="BN21" s="20">
        <v>0.01</v>
      </c>
      <c r="BO21" s="20">
        <v>0.01</v>
      </c>
      <c r="BP21" s="20">
        <v>0</v>
      </c>
      <c r="BQ21" s="20">
        <v>0</v>
      </c>
      <c r="BR21" s="20">
        <v>0</v>
      </c>
      <c r="BS21" s="20">
        <v>0.46</v>
      </c>
      <c r="BT21" s="20">
        <v>0</v>
      </c>
      <c r="BU21" s="20">
        <v>0</v>
      </c>
      <c r="BV21" s="20">
        <v>1.1599999999999999</v>
      </c>
      <c r="BW21" s="20">
        <v>0</v>
      </c>
      <c r="BX21" s="20">
        <v>0</v>
      </c>
      <c r="BY21" s="20">
        <v>0</v>
      </c>
      <c r="BZ21" s="20">
        <v>0</v>
      </c>
      <c r="CA21" s="20">
        <v>0</v>
      </c>
      <c r="CB21" s="20">
        <v>27.28</v>
      </c>
      <c r="CE21" s="20">
        <v>15.93</v>
      </c>
      <c r="CG21" s="20">
        <v>0</v>
      </c>
      <c r="CH21" s="20">
        <v>0</v>
      </c>
      <c r="CI21" s="20">
        <v>0</v>
      </c>
      <c r="CJ21" s="20">
        <v>0</v>
      </c>
      <c r="CK21" s="20">
        <v>0</v>
      </c>
      <c r="CL21" s="20">
        <v>0</v>
      </c>
      <c r="CM21" s="20">
        <v>0</v>
      </c>
      <c r="CN21" s="20">
        <v>0</v>
      </c>
      <c r="CO21" s="20">
        <v>0</v>
      </c>
      <c r="CP21" s="20">
        <v>0</v>
      </c>
      <c r="CQ21" s="20">
        <v>0</v>
      </c>
    </row>
    <row r="22" spans="1:95" s="20" customFormat="1" ht="15" x14ac:dyDescent="0.25">
      <c r="A22" s="20" t="str">
        <f>"1/2"</f>
        <v>1/2</v>
      </c>
      <c r="B22" s="20" t="s">
        <v>102</v>
      </c>
      <c r="C22" s="21" t="str">
        <f>"150,0"</f>
        <v>150,0</v>
      </c>
      <c r="D22" s="21">
        <v>5.89</v>
      </c>
      <c r="E22" s="21">
        <v>6.21</v>
      </c>
      <c r="F22" s="21">
        <v>5.4</v>
      </c>
      <c r="G22" s="21">
        <v>0.01</v>
      </c>
      <c r="H22" s="21">
        <v>0.45</v>
      </c>
      <c r="I22" s="21">
        <v>73.751073611111053</v>
      </c>
      <c r="J22" s="20">
        <v>1.49</v>
      </c>
      <c r="K22" s="20">
        <v>0</v>
      </c>
      <c r="L22" s="20">
        <v>0</v>
      </c>
      <c r="M22" s="20">
        <v>0</v>
      </c>
      <c r="N22" s="20">
        <v>0.34</v>
      </c>
      <c r="O22" s="20">
        <v>0.01</v>
      </c>
      <c r="P22" s="20">
        <v>0.1</v>
      </c>
      <c r="Q22" s="20">
        <v>0</v>
      </c>
      <c r="R22" s="20">
        <v>0</v>
      </c>
      <c r="S22" s="20">
        <v>0.01</v>
      </c>
      <c r="T22" s="20">
        <v>0.92</v>
      </c>
      <c r="U22" s="20">
        <v>249.06</v>
      </c>
      <c r="V22" s="20">
        <v>65.81</v>
      </c>
      <c r="W22" s="20">
        <v>11.93</v>
      </c>
      <c r="X22" s="20">
        <v>6.49</v>
      </c>
      <c r="Y22" s="20">
        <v>58.83</v>
      </c>
      <c r="Z22" s="20">
        <v>0.65</v>
      </c>
      <c r="AA22" s="20">
        <v>27.75</v>
      </c>
      <c r="AB22" s="20">
        <v>274.11</v>
      </c>
      <c r="AC22" s="20">
        <v>103.44</v>
      </c>
      <c r="AD22" s="20">
        <v>0.21</v>
      </c>
      <c r="AE22" s="20">
        <v>0.02</v>
      </c>
      <c r="AF22" s="20">
        <v>7.0000000000000007E-2</v>
      </c>
      <c r="AG22" s="20">
        <v>1.67</v>
      </c>
      <c r="AH22" s="20">
        <v>3.74</v>
      </c>
      <c r="AI22" s="20">
        <v>0.3</v>
      </c>
      <c r="AJ22" s="20">
        <v>0</v>
      </c>
      <c r="AK22" s="20">
        <v>0</v>
      </c>
      <c r="AL22" s="20">
        <v>0</v>
      </c>
      <c r="AM22" s="20">
        <v>114.05</v>
      </c>
      <c r="AN22" s="20">
        <v>95.31</v>
      </c>
      <c r="AO22" s="20">
        <v>44.52</v>
      </c>
      <c r="AP22" s="20">
        <v>64.55</v>
      </c>
      <c r="AQ22" s="20">
        <v>21.52</v>
      </c>
      <c r="AR22" s="20">
        <v>68.91</v>
      </c>
      <c r="AS22" s="20">
        <v>75.41</v>
      </c>
      <c r="AT22" s="20">
        <v>83.27</v>
      </c>
      <c r="AU22" s="20">
        <v>131.88999999999999</v>
      </c>
      <c r="AV22" s="20">
        <v>35.880000000000003</v>
      </c>
      <c r="AW22" s="20">
        <v>44.21</v>
      </c>
      <c r="AX22" s="20">
        <v>191.32</v>
      </c>
      <c r="AY22" s="20">
        <v>1.46</v>
      </c>
      <c r="AZ22" s="20">
        <v>42.14</v>
      </c>
      <c r="BA22" s="20">
        <v>97.79</v>
      </c>
      <c r="BB22" s="20">
        <v>50.19</v>
      </c>
      <c r="BC22" s="20">
        <v>30.92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J22" s="20">
        <v>0</v>
      </c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  <c r="BR22" s="20">
        <v>0</v>
      </c>
      <c r="BS22" s="20">
        <v>0</v>
      </c>
      <c r="BT22" s="20">
        <v>0</v>
      </c>
      <c r="BU22" s="20">
        <v>0</v>
      </c>
      <c r="BV22" s="20">
        <v>0</v>
      </c>
      <c r="BW22" s="20">
        <v>0</v>
      </c>
      <c r="BX22" s="20">
        <v>0</v>
      </c>
      <c r="BY22" s="20">
        <v>0</v>
      </c>
      <c r="BZ22" s="20">
        <v>0</v>
      </c>
      <c r="CA22" s="20">
        <v>0</v>
      </c>
      <c r="CB22" s="20">
        <v>202</v>
      </c>
      <c r="CE22" s="20">
        <v>73.44</v>
      </c>
      <c r="CG22" s="20">
        <v>0</v>
      </c>
      <c r="CH22" s="20">
        <v>0</v>
      </c>
      <c r="CI22" s="20">
        <v>0</v>
      </c>
      <c r="CJ22" s="20">
        <v>0</v>
      </c>
      <c r="CK22" s="20">
        <v>0</v>
      </c>
      <c r="CL22" s="20">
        <v>0</v>
      </c>
      <c r="CM22" s="20">
        <v>0</v>
      </c>
      <c r="CN22" s="20">
        <v>0</v>
      </c>
      <c r="CO22" s="20">
        <v>0</v>
      </c>
      <c r="CP22" s="20">
        <v>0</v>
      </c>
      <c r="CQ22" s="20">
        <v>0.56000000000000005</v>
      </c>
    </row>
    <row r="23" spans="1:95" s="20" customFormat="1" ht="15" x14ac:dyDescent="0.25">
      <c r="A23" s="20" t="str">
        <f>"4/2"</f>
        <v>4/2</v>
      </c>
      <c r="B23" s="20" t="s">
        <v>103</v>
      </c>
      <c r="C23" s="21" t="str">
        <f>"180,0"</f>
        <v>180,0</v>
      </c>
      <c r="D23" s="21">
        <v>1.8</v>
      </c>
      <c r="E23" s="21">
        <v>0.09</v>
      </c>
      <c r="F23" s="21">
        <v>2.4700000000000002</v>
      </c>
      <c r="G23" s="21">
        <v>2.25</v>
      </c>
      <c r="H23" s="21">
        <v>14.57</v>
      </c>
      <c r="I23" s="21">
        <v>83.579204611196971</v>
      </c>
      <c r="J23" s="20">
        <v>0.73</v>
      </c>
      <c r="K23" s="20">
        <v>1.3</v>
      </c>
      <c r="L23" s="20">
        <v>0</v>
      </c>
      <c r="M23" s="20">
        <v>0</v>
      </c>
      <c r="N23" s="20">
        <v>6.32</v>
      </c>
      <c r="O23" s="20">
        <v>6.22</v>
      </c>
      <c r="P23" s="20">
        <v>2.04</v>
      </c>
      <c r="Q23" s="20">
        <v>0</v>
      </c>
      <c r="R23" s="20">
        <v>0</v>
      </c>
      <c r="S23" s="20">
        <v>0.21</v>
      </c>
      <c r="T23" s="20">
        <v>2.08</v>
      </c>
      <c r="U23" s="20">
        <v>389.67</v>
      </c>
      <c r="V23" s="20">
        <v>375.13</v>
      </c>
      <c r="W23" s="20">
        <v>29.28</v>
      </c>
      <c r="X23" s="20">
        <v>21.96</v>
      </c>
      <c r="Y23" s="20">
        <v>50.72</v>
      </c>
      <c r="Z23" s="20">
        <v>1.07</v>
      </c>
      <c r="AA23" s="20">
        <v>3.31</v>
      </c>
      <c r="AB23" s="20">
        <v>704</v>
      </c>
      <c r="AC23" s="20">
        <v>152.19999999999999</v>
      </c>
      <c r="AD23" s="20">
        <v>1.03</v>
      </c>
      <c r="AE23" s="20">
        <v>0.05</v>
      </c>
      <c r="AF23" s="20">
        <v>0.05</v>
      </c>
      <c r="AG23" s="20">
        <v>0.62</v>
      </c>
      <c r="AH23" s="20">
        <v>1.1399999999999999</v>
      </c>
      <c r="AI23" s="20">
        <v>5.99</v>
      </c>
      <c r="AJ23" s="20">
        <v>0</v>
      </c>
      <c r="AK23" s="20">
        <v>0</v>
      </c>
      <c r="AL23" s="20">
        <v>0</v>
      </c>
      <c r="AM23" s="20">
        <v>58.04</v>
      </c>
      <c r="AN23" s="20">
        <v>72.67</v>
      </c>
      <c r="AO23" s="20">
        <v>14.03</v>
      </c>
      <c r="AP23" s="20">
        <v>44.94</v>
      </c>
      <c r="AQ23" s="20">
        <v>15.82</v>
      </c>
      <c r="AR23" s="20">
        <v>41.71</v>
      </c>
      <c r="AS23" s="20">
        <v>45.78</v>
      </c>
      <c r="AT23" s="20">
        <v>108.18</v>
      </c>
      <c r="AU23" s="20">
        <v>185.98</v>
      </c>
      <c r="AV23" s="20">
        <v>14.77</v>
      </c>
      <c r="AW23" s="20">
        <v>36.39</v>
      </c>
      <c r="AX23" s="20">
        <v>232.09</v>
      </c>
      <c r="AY23" s="20">
        <v>0</v>
      </c>
      <c r="AZ23" s="20">
        <v>35.83</v>
      </c>
      <c r="BA23" s="20">
        <v>41.95</v>
      </c>
      <c r="BB23" s="20">
        <v>38.479999999999997</v>
      </c>
      <c r="BC23" s="20">
        <v>14.09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  <c r="BK23" s="20">
        <v>0.14000000000000001</v>
      </c>
      <c r="BL23" s="20">
        <v>0</v>
      </c>
      <c r="BM23" s="20">
        <v>0.08</v>
      </c>
      <c r="BN23" s="20">
        <v>0.01</v>
      </c>
      <c r="BO23" s="20">
        <v>0.01</v>
      </c>
      <c r="BP23" s="20">
        <v>0</v>
      </c>
      <c r="BQ23" s="20">
        <v>0</v>
      </c>
      <c r="BR23" s="20">
        <v>0</v>
      </c>
      <c r="BS23" s="20">
        <v>0.48</v>
      </c>
      <c r="BT23" s="20">
        <v>0</v>
      </c>
      <c r="BU23" s="20">
        <v>0</v>
      </c>
      <c r="BV23" s="20">
        <v>1.23</v>
      </c>
      <c r="BW23" s="20">
        <v>0</v>
      </c>
      <c r="BX23" s="20">
        <v>0</v>
      </c>
      <c r="BY23" s="20">
        <v>0</v>
      </c>
      <c r="BZ23" s="20">
        <v>0</v>
      </c>
      <c r="CA23" s="20">
        <v>0</v>
      </c>
      <c r="CB23" s="20">
        <v>236.5</v>
      </c>
      <c r="CE23" s="20">
        <v>120.65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  <c r="CM23" s="20">
        <v>0</v>
      </c>
      <c r="CN23" s="20">
        <v>0</v>
      </c>
      <c r="CO23" s="20">
        <v>0</v>
      </c>
      <c r="CP23" s="20">
        <v>0.94</v>
      </c>
      <c r="CQ23" s="20">
        <v>0.94</v>
      </c>
    </row>
    <row r="24" spans="1:95" s="20" customFormat="1" ht="15" x14ac:dyDescent="0.25">
      <c r="A24" s="20" t="str">
        <f>"48/8"</f>
        <v>48/8</v>
      </c>
      <c r="B24" s="20" t="s">
        <v>104</v>
      </c>
      <c r="C24" s="21" t="str">
        <f>"200,0"</f>
        <v>200,0</v>
      </c>
      <c r="D24" s="21">
        <v>11.54</v>
      </c>
      <c r="E24" s="21">
        <v>9.27</v>
      </c>
      <c r="F24" s="21">
        <v>9.43</v>
      </c>
      <c r="G24" s="21">
        <v>2.5</v>
      </c>
      <c r="H24" s="21">
        <v>17.05</v>
      </c>
      <c r="I24" s="21">
        <v>196.53849467350668</v>
      </c>
      <c r="J24" s="20">
        <v>5.3</v>
      </c>
      <c r="K24" s="20">
        <v>1.49</v>
      </c>
      <c r="L24" s="20">
        <v>0</v>
      </c>
      <c r="M24" s="20">
        <v>0</v>
      </c>
      <c r="N24" s="20">
        <v>3.24</v>
      </c>
      <c r="O24" s="20">
        <v>11.79</v>
      </c>
      <c r="P24" s="20">
        <v>2.02</v>
      </c>
      <c r="Q24" s="20">
        <v>0</v>
      </c>
      <c r="R24" s="20">
        <v>0</v>
      </c>
      <c r="S24" s="20">
        <v>0.28000000000000003</v>
      </c>
      <c r="T24" s="20">
        <v>1.91</v>
      </c>
      <c r="U24" s="20">
        <v>268.61</v>
      </c>
      <c r="V24" s="20">
        <v>299.91000000000003</v>
      </c>
      <c r="W24" s="20">
        <v>42.6</v>
      </c>
      <c r="X24" s="20">
        <v>26.31</v>
      </c>
      <c r="Y24" s="20">
        <v>107.49</v>
      </c>
      <c r="Z24" s="20">
        <v>1.66</v>
      </c>
      <c r="AA24" s="20">
        <v>5.33</v>
      </c>
      <c r="AB24" s="20">
        <v>17.350000000000001</v>
      </c>
      <c r="AC24" s="20">
        <v>12.77</v>
      </c>
      <c r="AD24" s="20">
        <v>1.43</v>
      </c>
      <c r="AE24" s="20">
        <v>0.04</v>
      </c>
      <c r="AF24" s="20">
        <v>7.0000000000000007E-2</v>
      </c>
      <c r="AG24" s="20">
        <v>2.25</v>
      </c>
      <c r="AH24" s="20">
        <v>5.98</v>
      </c>
      <c r="AI24" s="20">
        <v>3.32</v>
      </c>
      <c r="AJ24" s="20">
        <v>0</v>
      </c>
      <c r="AK24" s="20">
        <v>0.86</v>
      </c>
      <c r="AL24" s="20">
        <v>0.84</v>
      </c>
      <c r="AM24" s="20">
        <v>859.36</v>
      </c>
      <c r="AN24" s="20">
        <v>838.69</v>
      </c>
      <c r="AO24" s="20">
        <v>254.01</v>
      </c>
      <c r="AP24" s="20">
        <v>457.56</v>
      </c>
      <c r="AQ24" s="20">
        <v>124.64</v>
      </c>
      <c r="AR24" s="20">
        <v>487.45</v>
      </c>
      <c r="AS24" s="20">
        <v>632.45000000000005</v>
      </c>
      <c r="AT24" s="20">
        <v>642.74</v>
      </c>
      <c r="AU24" s="20">
        <v>1057.3800000000001</v>
      </c>
      <c r="AV24" s="20">
        <v>386.23</v>
      </c>
      <c r="AW24" s="20">
        <v>533.80999999999995</v>
      </c>
      <c r="AX24" s="20">
        <v>1940.86</v>
      </c>
      <c r="AY24" s="20">
        <v>135.55000000000001</v>
      </c>
      <c r="AZ24" s="20">
        <v>449.76</v>
      </c>
      <c r="BA24" s="20">
        <v>477.63</v>
      </c>
      <c r="BB24" s="20">
        <v>398.56</v>
      </c>
      <c r="BC24" s="20">
        <v>163.77000000000001</v>
      </c>
      <c r="BD24" s="20">
        <v>0.05</v>
      </c>
      <c r="BE24" s="20">
        <v>0.02</v>
      </c>
      <c r="BF24" s="20">
        <v>0.01</v>
      </c>
      <c r="BG24" s="20">
        <v>0.03</v>
      </c>
      <c r="BH24" s="20">
        <v>0.03</v>
      </c>
      <c r="BI24" s="20">
        <v>0.15</v>
      </c>
      <c r="BJ24" s="20">
        <v>0</v>
      </c>
      <c r="BK24" s="20">
        <v>0.56999999999999995</v>
      </c>
      <c r="BL24" s="20">
        <v>0</v>
      </c>
      <c r="BM24" s="20">
        <v>0.22</v>
      </c>
      <c r="BN24" s="20">
        <v>0.01</v>
      </c>
      <c r="BO24" s="20">
        <v>0.01</v>
      </c>
      <c r="BP24" s="20">
        <v>0</v>
      </c>
      <c r="BQ24" s="20">
        <v>0.03</v>
      </c>
      <c r="BR24" s="20">
        <v>0.04</v>
      </c>
      <c r="BS24" s="20">
        <v>0.85</v>
      </c>
      <c r="BT24" s="20">
        <v>0</v>
      </c>
      <c r="BU24" s="20">
        <v>0</v>
      </c>
      <c r="BV24" s="20">
        <v>1.38</v>
      </c>
      <c r="BW24" s="20">
        <v>0</v>
      </c>
      <c r="BX24" s="20">
        <v>0</v>
      </c>
      <c r="BY24" s="20">
        <v>0</v>
      </c>
      <c r="BZ24" s="20">
        <v>0</v>
      </c>
      <c r="CA24" s="20">
        <v>0</v>
      </c>
      <c r="CB24" s="20">
        <v>196.13</v>
      </c>
      <c r="CE24" s="20">
        <v>8.23</v>
      </c>
      <c r="CG24" s="20">
        <v>0</v>
      </c>
      <c r="CH24" s="20">
        <v>0</v>
      </c>
      <c r="CI24" s="20">
        <v>0</v>
      </c>
      <c r="CJ24" s="20">
        <v>0</v>
      </c>
      <c r="CK24" s="20">
        <v>0</v>
      </c>
      <c r="CL24" s="20">
        <v>0</v>
      </c>
      <c r="CM24" s="20">
        <v>0</v>
      </c>
      <c r="CN24" s="20">
        <v>0</v>
      </c>
      <c r="CO24" s="20">
        <v>0</v>
      </c>
      <c r="CP24" s="20">
        <v>0</v>
      </c>
      <c r="CQ24" s="20">
        <v>0.62</v>
      </c>
    </row>
    <row r="25" spans="1:95" s="20" customFormat="1" ht="15" x14ac:dyDescent="0.25">
      <c r="A25" s="20" t="str">
        <f>"1/11"</f>
        <v>1/11</v>
      </c>
      <c r="B25" s="20" t="s">
        <v>105</v>
      </c>
      <c r="C25" s="21" t="str">
        <f>"20,0"</f>
        <v>20,0</v>
      </c>
      <c r="D25" s="21">
        <v>0.4</v>
      </c>
      <c r="E25" s="21">
        <v>0.28999999999999998</v>
      </c>
      <c r="F25" s="21">
        <v>1.07</v>
      </c>
      <c r="G25" s="21">
        <v>0.01</v>
      </c>
      <c r="H25" s="21">
        <v>1.36</v>
      </c>
      <c r="I25" s="21">
        <v>16.508127399999999</v>
      </c>
      <c r="J25" s="20">
        <v>0.69</v>
      </c>
      <c r="K25" s="20">
        <v>0.02</v>
      </c>
      <c r="L25" s="20">
        <v>0</v>
      </c>
      <c r="M25" s="20">
        <v>0</v>
      </c>
      <c r="N25" s="20">
        <v>0.68</v>
      </c>
      <c r="O25" s="20">
        <v>0.65</v>
      </c>
      <c r="P25" s="20">
        <v>0.03</v>
      </c>
      <c r="Q25" s="20">
        <v>0</v>
      </c>
      <c r="R25" s="20">
        <v>0</v>
      </c>
      <c r="S25" s="20">
        <v>0.01</v>
      </c>
      <c r="T25" s="20">
        <v>0.25</v>
      </c>
      <c r="U25" s="20">
        <v>66.45</v>
      </c>
      <c r="V25" s="20">
        <v>15.98</v>
      </c>
      <c r="W25" s="20">
        <v>12.62</v>
      </c>
      <c r="X25" s="20">
        <v>1.52</v>
      </c>
      <c r="Y25" s="20">
        <v>9.56</v>
      </c>
      <c r="Z25" s="20">
        <v>0.03</v>
      </c>
      <c r="AA25" s="20">
        <v>7</v>
      </c>
      <c r="AB25" s="20">
        <v>4.5</v>
      </c>
      <c r="AC25" s="20">
        <v>7.8</v>
      </c>
      <c r="AD25" s="20">
        <v>0.04</v>
      </c>
      <c r="AE25" s="20">
        <v>0</v>
      </c>
      <c r="AF25" s="20">
        <v>0.01</v>
      </c>
      <c r="AG25" s="20">
        <v>0.02</v>
      </c>
      <c r="AH25" s="20">
        <v>0.11</v>
      </c>
      <c r="AI25" s="20">
        <v>0.05</v>
      </c>
      <c r="AJ25" s="20">
        <v>0</v>
      </c>
      <c r="AK25" s="20">
        <v>0.41</v>
      </c>
      <c r="AL25" s="20">
        <v>0.4</v>
      </c>
      <c r="AM25" s="20">
        <v>8.64</v>
      </c>
      <c r="AN25" s="20">
        <v>2.89</v>
      </c>
      <c r="AO25" s="20">
        <v>1.67</v>
      </c>
      <c r="AP25" s="20">
        <v>3.51</v>
      </c>
      <c r="AQ25" s="20">
        <v>1.4</v>
      </c>
      <c r="AR25" s="20">
        <v>5.31</v>
      </c>
      <c r="AS25" s="20">
        <v>3.59</v>
      </c>
      <c r="AT25" s="20">
        <v>4.17</v>
      </c>
      <c r="AU25" s="20">
        <v>3.89</v>
      </c>
      <c r="AV25" s="20">
        <v>2.2999999999999998</v>
      </c>
      <c r="AW25" s="20">
        <v>3.67</v>
      </c>
      <c r="AX25" s="20">
        <v>31.58</v>
      </c>
      <c r="AY25" s="20">
        <v>0</v>
      </c>
      <c r="AZ25" s="20">
        <v>9.98</v>
      </c>
      <c r="BA25" s="20">
        <v>5.43</v>
      </c>
      <c r="BB25" s="20">
        <v>2.86</v>
      </c>
      <c r="BC25" s="20">
        <v>2.06</v>
      </c>
      <c r="BD25" s="20">
        <v>0.03</v>
      </c>
      <c r="BE25" s="20">
        <v>0.01</v>
      </c>
      <c r="BF25" s="20">
        <v>0.01</v>
      </c>
      <c r="BG25" s="20">
        <v>0.01</v>
      </c>
      <c r="BH25" s="20">
        <v>0.02</v>
      </c>
      <c r="BI25" s="20">
        <v>0.08</v>
      </c>
      <c r="BJ25" s="20">
        <v>0</v>
      </c>
      <c r="BK25" s="20">
        <v>0.22</v>
      </c>
      <c r="BL25" s="20">
        <v>0</v>
      </c>
      <c r="BM25" s="20">
        <v>7.0000000000000007E-2</v>
      </c>
      <c r="BN25" s="20">
        <v>0</v>
      </c>
      <c r="BO25" s="20">
        <v>0</v>
      </c>
      <c r="BP25" s="20">
        <v>0</v>
      </c>
      <c r="BQ25" s="20">
        <v>0.02</v>
      </c>
      <c r="BR25" s="20">
        <v>0.02</v>
      </c>
      <c r="BS25" s="20">
        <v>0.18</v>
      </c>
      <c r="BT25" s="20">
        <v>0</v>
      </c>
      <c r="BU25" s="20">
        <v>0</v>
      </c>
      <c r="BV25" s="20">
        <v>0.01</v>
      </c>
      <c r="BW25" s="20">
        <v>0</v>
      </c>
      <c r="BX25" s="20">
        <v>0</v>
      </c>
      <c r="BY25" s="20">
        <v>0</v>
      </c>
      <c r="BZ25" s="20">
        <v>0</v>
      </c>
      <c r="CA25" s="20">
        <v>0</v>
      </c>
      <c r="CB25" s="20">
        <v>19.2</v>
      </c>
      <c r="CE25" s="20">
        <v>7.75</v>
      </c>
      <c r="CG25" s="20">
        <v>0</v>
      </c>
      <c r="CH25" s="20">
        <v>0</v>
      </c>
      <c r="CI25" s="20">
        <v>0</v>
      </c>
      <c r="CJ25" s="20">
        <v>0</v>
      </c>
      <c r="CK25" s="20">
        <v>0</v>
      </c>
      <c r="CL25" s="20">
        <v>0</v>
      </c>
      <c r="CM25" s="20">
        <v>0</v>
      </c>
      <c r="CN25" s="20">
        <v>0</v>
      </c>
      <c r="CO25" s="20">
        <v>0</v>
      </c>
      <c r="CP25" s="20">
        <v>0.2</v>
      </c>
      <c r="CQ25" s="20">
        <v>0.16</v>
      </c>
    </row>
    <row r="26" spans="1:95" s="20" customFormat="1" ht="15" x14ac:dyDescent="0.25">
      <c r="A26" s="20" t="str">
        <f>"18/10"</f>
        <v>18/10</v>
      </c>
      <c r="B26" s="20" t="s">
        <v>106</v>
      </c>
      <c r="C26" s="21" t="str">
        <f>"200,0"</f>
        <v>200,0</v>
      </c>
      <c r="D26" s="21">
        <v>0.11</v>
      </c>
      <c r="E26" s="21">
        <v>0</v>
      </c>
      <c r="F26" s="21">
        <v>0.04</v>
      </c>
      <c r="G26" s="21">
        <v>0.04</v>
      </c>
      <c r="H26" s="21">
        <v>26.96</v>
      </c>
      <c r="I26" s="21">
        <v>105.544568</v>
      </c>
      <c r="J26" s="20">
        <v>0</v>
      </c>
      <c r="K26" s="20">
        <v>0</v>
      </c>
      <c r="L26" s="20">
        <v>0</v>
      </c>
      <c r="M26" s="20">
        <v>0</v>
      </c>
      <c r="N26" s="20">
        <v>20.36</v>
      </c>
      <c r="O26" s="20">
        <v>5.87</v>
      </c>
      <c r="P26" s="20">
        <v>0.73</v>
      </c>
      <c r="Q26" s="20">
        <v>0</v>
      </c>
      <c r="R26" s="20">
        <v>0</v>
      </c>
      <c r="S26" s="20">
        <v>0.62</v>
      </c>
      <c r="T26" s="20">
        <v>0.1</v>
      </c>
      <c r="U26" s="20">
        <v>0.87</v>
      </c>
      <c r="V26" s="20">
        <v>25.34</v>
      </c>
      <c r="W26" s="20">
        <v>6.4</v>
      </c>
      <c r="X26" s="20">
        <v>2.85</v>
      </c>
      <c r="Y26" s="20">
        <v>7.77</v>
      </c>
      <c r="Z26" s="20">
        <v>0.17</v>
      </c>
      <c r="AA26" s="20">
        <v>0</v>
      </c>
      <c r="AB26" s="20">
        <v>0</v>
      </c>
      <c r="AC26" s="20">
        <v>0</v>
      </c>
      <c r="AD26" s="20">
        <v>0.2</v>
      </c>
      <c r="AE26" s="20">
        <v>0</v>
      </c>
      <c r="AF26" s="20">
        <v>0</v>
      </c>
      <c r="AG26" s="20">
        <v>0.03</v>
      </c>
      <c r="AH26" s="20">
        <v>0.06</v>
      </c>
      <c r="AI26" s="20">
        <v>1.2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  <c r="BD26" s="20">
        <v>0</v>
      </c>
      <c r="BE26" s="20">
        <v>0</v>
      </c>
      <c r="BF26" s="20">
        <v>0</v>
      </c>
      <c r="BG26" s="20">
        <v>0</v>
      </c>
      <c r="BH26" s="20">
        <v>0</v>
      </c>
      <c r="BI26" s="20">
        <v>0</v>
      </c>
      <c r="BJ26" s="20">
        <v>0</v>
      </c>
      <c r="BK26" s="20">
        <v>0</v>
      </c>
      <c r="BL26" s="20">
        <v>0</v>
      </c>
      <c r="BM26" s="20">
        <v>0</v>
      </c>
      <c r="BN26" s="20">
        <v>0</v>
      </c>
      <c r="BO26" s="20">
        <v>0</v>
      </c>
      <c r="BP26" s="20">
        <v>0</v>
      </c>
      <c r="BQ26" s="20">
        <v>0</v>
      </c>
      <c r="BR26" s="20">
        <v>0</v>
      </c>
      <c r="BS26" s="20">
        <v>0</v>
      </c>
      <c r="BT26" s="20">
        <v>0</v>
      </c>
      <c r="BU26" s="20">
        <v>0</v>
      </c>
      <c r="BV26" s="20">
        <v>0</v>
      </c>
      <c r="BW26" s="20">
        <v>0</v>
      </c>
      <c r="BX26" s="20">
        <v>0</v>
      </c>
      <c r="BY26" s="20">
        <v>0</v>
      </c>
      <c r="BZ26" s="20">
        <v>0</v>
      </c>
      <c r="CA26" s="20">
        <v>0</v>
      </c>
      <c r="CB26" s="20">
        <v>205.4</v>
      </c>
      <c r="CE26" s="20">
        <v>0</v>
      </c>
      <c r="CG26" s="20">
        <v>0</v>
      </c>
      <c r="CH26" s="20">
        <v>0</v>
      </c>
      <c r="CI26" s="20">
        <v>0</v>
      </c>
      <c r="CJ26" s="20">
        <v>0</v>
      </c>
      <c r="CK26" s="20">
        <v>0</v>
      </c>
      <c r="CL26" s="20">
        <v>0</v>
      </c>
      <c r="CM26" s="20">
        <v>0</v>
      </c>
      <c r="CN26" s="20">
        <v>0</v>
      </c>
      <c r="CO26" s="20">
        <v>0</v>
      </c>
      <c r="CP26" s="20">
        <v>20</v>
      </c>
      <c r="CQ26" s="20">
        <v>0</v>
      </c>
    </row>
    <row r="27" spans="1:95" s="20" customFormat="1" ht="15" x14ac:dyDescent="0.25">
      <c r="A27" s="20" t="str">
        <f>"-"</f>
        <v>-</v>
      </c>
      <c r="B27" s="20" t="s">
        <v>107</v>
      </c>
      <c r="C27" s="21" t="str">
        <f>"30,0"</f>
        <v>30,0</v>
      </c>
      <c r="D27" s="21">
        <v>1.98</v>
      </c>
      <c r="E27" s="21">
        <v>0</v>
      </c>
      <c r="F27" s="21">
        <v>0.2</v>
      </c>
      <c r="G27" s="21">
        <v>0.2</v>
      </c>
      <c r="H27" s="21">
        <v>14.07</v>
      </c>
      <c r="I27" s="21">
        <v>67.170299999999997</v>
      </c>
      <c r="J27" s="20">
        <v>0</v>
      </c>
      <c r="K27" s="20">
        <v>0</v>
      </c>
      <c r="L27" s="20">
        <v>0</v>
      </c>
      <c r="M27" s="20">
        <v>0</v>
      </c>
      <c r="N27" s="20">
        <v>0.33</v>
      </c>
      <c r="O27" s="20">
        <v>13.68</v>
      </c>
      <c r="P27" s="20">
        <v>0.06</v>
      </c>
      <c r="Q27" s="20">
        <v>0</v>
      </c>
      <c r="R27" s="20">
        <v>0</v>
      </c>
      <c r="S27" s="20">
        <v>0</v>
      </c>
      <c r="T27" s="20">
        <v>0.54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152.69</v>
      </c>
      <c r="AN27" s="20">
        <v>50.63</v>
      </c>
      <c r="AO27" s="20">
        <v>30.02</v>
      </c>
      <c r="AP27" s="20">
        <v>60.03</v>
      </c>
      <c r="AQ27" s="20">
        <v>22.71</v>
      </c>
      <c r="AR27" s="20">
        <v>108.58</v>
      </c>
      <c r="AS27" s="20">
        <v>67.34</v>
      </c>
      <c r="AT27" s="20">
        <v>93.96</v>
      </c>
      <c r="AU27" s="20">
        <v>77.52</v>
      </c>
      <c r="AV27" s="20">
        <v>40.72</v>
      </c>
      <c r="AW27" s="20">
        <v>72.040000000000006</v>
      </c>
      <c r="AX27" s="20">
        <v>602.39</v>
      </c>
      <c r="AY27" s="20">
        <v>0</v>
      </c>
      <c r="AZ27" s="20">
        <v>196.27</v>
      </c>
      <c r="BA27" s="20">
        <v>85.35</v>
      </c>
      <c r="BB27" s="20">
        <v>56.64</v>
      </c>
      <c r="BC27" s="20">
        <v>44.89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0.02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0.02</v>
      </c>
      <c r="BT27" s="20">
        <v>0</v>
      </c>
      <c r="BU27" s="20">
        <v>0</v>
      </c>
      <c r="BV27" s="20">
        <v>0.08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11.73</v>
      </c>
      <c r="CE27" s="20">
        <v>0</v>
      </c>
      <c r="CG27" s="20">
        <v>0</v>
      </c>
      <c r="CH27" s="20">
        <v>0</v>
      </c>
      <c r="CI27" s="20">
        <v>0</v>
      </c>
      <c r="CJ27" s="20">
        <v>0</v>
      </c>
      <c r="CK27" s="20">
        <v>0</v>
      </c>
      <c r="CL27" s="20">
        <v>0</v>
      </c>
      <c r="CM27" s="20">
        <v>0</v>
      </c>
      <c r="CN27" s="20">
        <v>0</v>
      </c>
      <c r="CO27" s="20">
        <v>0</v>
      </c>
      <c r="CP27" s="20">
        <v>0</v>
      </c>
      <c r="CQ27" s="20">
        <v>0</v>
      </c>
    </row>
    <row r="28" spans="1:95" s="18" customFormat="1" ht="15" x14ac:dyDescent="0.25">
      <c r="A28" s="18" t="str">
        <f>"-"</f>
        <v>-</v>
      </c>
      <c r="B28" s="18" t="s">
        <v>108</v>
      </c>
      <c r="C28" s="19" t="str">
        <f>"40,0"</f>
        <v>40,0</v>
      </c>
      <c r="D28" s="19">
        <v>2.64</v>
      </c>
      <c r="E28" s="19">
        <v>0</v>
      </c>
      <c r="F28" s="19">
        <v>0.48</v>
      </c>
      <c r="G28" s="19">
        <v>0.48</v>
      </c>
      <c r="H28" s="19">
        <v>16.68</v>
      </c>
      <c r="I28" s="19">
        <v>77.352000000000004</v>
      </c>
      <c r="J28" s="18">
        <v>0.08</v>
      </c>
      <c r="K28" s="18">
        <v>0</v>
      </c>
      <c r="L28" s="18">
        <v>0</v>
      </c>
      <c r="M28" s="18">
        <v>0</v>
      </c>
      <c r="N28" s="18">
        <v>0.48</v>
      </c>
      <c r="O28" s="18">
        <v>12.88</v>
      </c>
      <c r="P28" s="18">
        <v>3.32</v>
      </c>
      <c r="Q28" s="18">
        <v>0</v>
      </c>
      <c r="R28" s="18">
        <v>0</v>
      </c>
      <c r="S28" s="18">
        <v>0.4</v>
      </c>
      <c r="T28" s="18">
        <v>1</v>
      </c>
      <c r="U28" s="18">
        <v>244</v>
      </c>
      <c r="V28" s="18">
        <v>98</v>
      </c>
      <c r="W28" s="18">
        <v>14</v>
      </c>
      <c r="X28" s="18">
        <v>18.8</v>
      </c>
      <c r="Y28" s="18">
        <v>63.2</v>
      </c>
      <c r="Z28" s="18">
        <v>1.56</v>
      </c>
      <c r="AA28" s="18">
        <v>0</v>
      </c>
      <c r="AB28" s="18">
        <v>2</v>
      </c>
      <c r="AC28" s="18">
        <v>0.4</v>
      </c>
      <c r="AD28" s="18">
        <v>0.56000000000000005</v>
      </c>
      <c r="AE28" s="18">
        <v>7.0000000000000007E-2</v>
      </c>
      <c r="AF28" s="18">
        <v>0.03</v>
      </c>
      <c r="AG28" s="18">
        <v>0.28000000000000003</v>
      </c>
      <c r="AH28" s="18">
        <v>0.8</v>
      </c>
      <c r="AI28" s="18">
        <v>0</v>
      </c>
      <c r="AJ28" s="18">
        <v>0</v>
      </c>
      <c r="AK28" s="18">
        <v>0</v>
      </c>
      <c r="AL28" s="18">
        <v>0</v>
      </c>
      <c r="AM28" s="18">
        <v>170.8</v>
      </c>
      <c r="AN28" s="18">
        <v>89.2</v>
      </c>
      <c r="AO28" s="18">
        <v>37.200000000000003</v>
      </c>
      <c r="AP28" s="18">
        <v>79.2</v>
      </c>
      <c r="AQ28" s="18">
        <v>32</v>
      </c>
      <c r="AR28" s="18">
        <v>148.4</v>
      </c>
      <c r="AS28" s="18">
        <v>118.8</v>
      </c>
      <c r="AT28" s="18">
        <v>116.4</v>
      </c>
      <c r="AU28" s="18">
        <v>185.6</v>
      </c>
      <c r="AV28" s="18">
        <v>49.6</v>
      </c>
      <c r="AW28" s="18">
        <v>124</v>
      </c>
      <c r="AX28" s="18">
        <v>611.6</v>
      </c>
      <c r="AY28" s="18">
        <v>0</v>
      </c>
      <c r="AZ28" s="18">
        <v>210.4</v>
      </c>
      <c r="BA28" s="18">
        <v>116.4</v>
      </c>
      <c r="BB28" s="18">
        <v>72</v>
      </c>
      <c r="BC28" s="18">
        <v>52</v>
      </c>
      <c r="BD28" s="18">
        <v>0</v>
      </c>
      <c r="BE28" s="18">
        <v>0</v>
      </c>
      <c r="BF28" s="18">
        <v>0</v>
      </c>
      <c r="BG28" s="18">
        <v>0</v>
      </c>
      <c r="BH28" s="18">
        <v>0</v>
      </c>
      <c r="BI28" s="18">
        <v>0</v>
      </c>
      <c r="BJ28" s="18">
        <v>0</v>
      </c>
      <c r="BK28" s="18">
        <v>0.06</v>
      </c>
      <c r="BL28" s="18">
        <v>0</v>
      </c>
      <c r="BM28" s="18">
        <v>0</v>
      </c>
      <c r="BN28" s="18">
        <v>0.01</v>
      </c>
      <c r="BO28" s="18">
        <v>0</v>
      </c>
      <c r="BP28" s="18">
        <v>0</v>
      </c>
      <c r="BQ28" s="18">
        <v>0</v>
      </c>
      <c r="BR28" s="18">
        <v>0</v>
      </c>
      <c r="BS28" s="18">
        <v>0.04</v>
      </c>
      <c r="BT28" s="18">
        <v>0</v>
      </c>
      <c r="BU28" s="18">
        <v>0</v>
      </c>
      <c r="BV28" s="18">
        <v>0.19</v>
      </c>
      <c r="BW28" s="18">
        <v>0.03</v>
      </c>
      <c r="BX28" s="18">
        <v>0</v>
      </c>
      <c r="BY28" s="18">
        <v>0</v>
      </c>
      <c r="BZ28" s="18">
        <v>0</v>
      </c>
      <c r="CA28" s="18">
        <v>0</v>
      </c>
      <c r="CB28" s="18">
        <v>18.8</v>
      </c>
      <c r="CE28" s="18">
        <v>0.33</v>
      </c>
      <c r="CG28" s="18">
        <v>0</v>
      </c>
      <c r="CH28" s="18">
        <v>0</v>
      </c>
      <c r="CI28" s="18">
        <v>0</v>
      </c>
      <c r="CJ28" s="18">
        <v>0</v>
      </c>
      <c r="CK28" s="18">
        <v>0</v>
      </c>
      <c r="CL28" s="18">
        <v>0</v>
      </c>
      <c r="CM28" s="18">
        <v>0</v>
      </c>
      <c r="CN28" s="18">
        <v>0</v>
      </c>
      <c r="CO28" s="18">
        <v>0</v>
      </c>
      <c r="CP28" s="18">
        <v>0</v>
      </c>
      <c r="CQ28" s="18">
        <v>0</v>
      </c>
    </row>
    <row r="29" spans="1:95" s="22" customFormat="1" ht="14.25" x14ac:dyDescent="0.2">
      <c r="B29" s="22" t="s">
        <v>109</v>
      </c>
      <c r="C29" s="23"/>
      <c r="D29" s="23">
        <v>25.35</v>
      </c>
      <c r="E29" s="23">
        <v>15.86</v>
      </c>
      <c r="F29" s="23">
        <v>21.1</v>
      </c>
      <c r="G29" s="23">
        <v>7.51</v>
      </c>
      <c r="H29" s="23">
        <v>94.77</v>
      </c>
      <c r="I29" s="23">
        <v>653.98</v>
      </c>
      <c r="J29" s="22">
        <v>8.5500000000000007</v>
      </c>
      <c r="K29" s="22">
        <v>4.12</v>
      </c>
      <c r="L29" s="22">
        <v>0</v>
      </c>
      <c r="M29" s="22">
        <v>0</v>
      </c>
      <c r="N29" s="22">
        <v>32.799999999999997</v>
      </c>
      <c r="O29" s="22">
        <v>52.11</v>
      </c>
      <c r="P29" s="22">
        <v>9.86</v>
      </c>
      <c r="Q29" s="22">
        <v>0</v>
      </c>
      <c r="R29" s="22">
        <v>0</v>
      </c>
      <c r="S29" s="22">
        <v>1.56</v>
      </c>
      <c r="T29" s="22">
        <v>7.22</v>
      </c>
      <c r="U29" s="22">
        <v>1333.35</v>
      </c>
      <c r="V29" s="22">
        <v>911.71</v>
      </c>
      <c r="W29" s="22">
        <v>123.21</v>
      </c>
      <c r="X29" s="22">
        <v>84.62</v>
      </c>
      <c r="Y29" s="22">
        <v>317.38</v>
      </c>
      <c r="Z29" s="22">
        <v>5.36</v>
      </c>
      <c r="AA29" s="22">
        <v>43.4</v>
      </c>
      <c r="AB29" s="22">
        <v>1097.54</v>
      </c>
      <c r="AC29" s="22">
        <v>292.86</v>
      </c>
      <c r="AD29" s="22">
        <v>4.42</v>
      </c>
      <c r="AE29" s="22">
        <v>0.23</v>
      </c>
      <c r="AF29" s="22">
        <v>0.26</v>
      </c>
      <c r="AG29" s="22">
        <v>5.09</v>
      </c>
      <c r="AH29" s="22">
        <v>12.25</v>
      </c>
      <c r="AI29" s="22">
        <v>14.05</v>
      </c>
      <c r="AJ29" s="22">
        <v>0</v>
      </c>
      <c r="AK29" s="22">
        <v>1.27</v>
      </c>
      <c r="AL29" s="22">
        <v>1.24</v>
      </c>
      <c r="AM29" s="22">
        <v>1436.86</v>
      </c>
      <c r="AN29" s="22">
        <v>1222.67</v>
      </c>
      <c r="AO29" s="22">
        <v>390.99</v>
      </c>
      <c r="AP29" s="22">
        <v>757.58</v>
      </c>
      <c r="AQ29" s="22">
        <v>229.55</v>
      </c>
      <c r="AR29" s="22">
        <v>901.77</v>
      </c>
      <c r="AS29" s="22">
        <v>987.96</v>
      </c>
      <c r="AT29" s="22">
        <v>1158.01</v>
      </c>
      <c r="AU29" s="22">
        <v>1792</v>
      </c>
      <c r="AV29" s="22">
        <v>549.89</v>
      </c>
      <c r="AW29" s="22">
        <v>865.08</v>
      </c>
      <c r="AX29" s="22">
        <v>3721.34</v>
      </c>
      <c r="AY29" s="22">
        <v>137.01</v>
      </c>
      <c r="AZ29" s="22">
        <v>993.13</v>
      </c>
      <c r="BA29" s="22">
        <v>876.47</v>
      </c>
      <c r="BB29" s="22">
        <v>650.58000000000004</v>
      </c>
      <c r="BC29" s="22">
        <v>316.95999999999998</v>
      </c>
      <c r="BD29" s="22">
        <v>0.08</v>
      </c>
      <c r="BE29" s="22">
        <v>0.04</v>
      </c>
      <c r="BF29" s="22">
        <v>0.02</v>
      </c>
      <c r="BG29" s="22">
        <v>0.04</v>
      </c>
      <c r="BH29" s="22">
        <v>0.05</v>
      </c>
      <c r="BI29" s="22">
        <v>0.23</v>
      </c>
      <c r="BJ29" s="22">
        <v>0</v>
      </c>
      <c r="BK29" s="22">
        <v>1.1299999999999999</v>
      </c>
      <c r="BL29" s="22">
        <v>0</v>
      </c>
      <c r="BM29" s="22">
        <v>0.45</v>
      </c>
      <c r="BN29" s="22">
        <v>0.03</v>
      </c>
      <c r="BO29" s="22">
        <v>0.04</v>
      </c>
      <c r="BP29" s="22">
        <v>0</v>
      </c>
      <c r="BQ29" s="22">
        <v>0.04</v>
      </c>
      <c r="BR29" s="22">
        <v>0.08</v>
      </c>
      <c r="BS29" s="22">
        <v>2.04</v>
      </c>
      <c r="BT29" s="22">
        <v>0</v>
      </c>
      <c r="BU29" s="22">
        <v>0</v>
      </c>
      <c r="BV29" s="22">
        <v>4.05</v>
      </c>
      <c r="BW29" s="22">
        <v>0.04</v>
      </c>
      <c r="BX29" s="22">
        <v>0</v>
      </c>
      <c r="BY29" s="22">
        <v>0</v>
      </c>
      <c r="BZ29" s="22">
        <v>0</v>
      </c>
      <c r="CA29" s="22">
        <v>0</v>
      </c>
      <c r="CB29" s="22">
        <v>917.04</v>
      </c>
      <c r="CD29" s="22" t="e">
        <f>$I$29/#REF!*100</f>
        <v>#REF!</v>
      </c>
      <c r="CE29" s="22">
        <v>226.32</v>
      </c>
      <c r="CG29" s="22">
        <v>0</v>
      </c>
      <c r="CH29" s="22">
        <v>0</v>
      </c>
      <c r="CI29" s="22">
        <v>0</v>
      </c>
      <c r="CJ29" s="22">
        <v>0</v>
      </c>
      <c r="CK29" s="22">
        <v>0</v>
      </c>
      <c r="CL29" s="22">
        <v>0</v>
      </c>
      <c r="CM29" s="22">
        <v>0</v>
      </c>
      <c r="CN29" s="22">
        <v>0</v>
      </c>
      <c r="CO29" s="22">
        <v>0</v>
      </c>
      <c r="CP29" s="22">
        <v>21.14</v>
      </c>
      <c r="CQ29" s="22">
        <v>2.27</v>
      </c>
    </row>
    <row r="30" spans="1:95" s="5" customFormat="1" ht="15" x14ac:dyDescent="0.25">
      <c r="B30" s="17" t="s">
        <v>110</v>
      </c>
      <c r="C30" s="11"/>
      <c r="D30" s="11"/>
      <c r="E30" s="11"/>
      <c r="F30" s="11"/>
      <c r="G30" s="11"/>
      <c r="H30" s="11"/>
      <c r="I30" s="11"/>
    </row>
    <row r="31" spans="1:95" s="20" customFormat="1" ht="15" x14ac:dyDescent="0.25">
      <c r="A31" s="20" t="str">
        <f>"11/12"</f>
        <v>11/12</v>
      </c>
      <c r="B31" s="20" t="s">
        <v>111</v>
      </c>
      <c r="C31" s="21" t="str">
        <f>"50,0"</f>
        <v>50,0</v>
      </c>
      <c r="D31" s="21">
        <v>3.79</v>
      </c>
      <c r="E31" s="21">
        <v>0.52</v>
      </c>
      <c r="F31" s="21">
        <v>3.45</v>
      </c>
      <c r="G31" s="21">
        <v>0.38</v>
      </c>
      <c r="H31" s="21">
        <v>28.83</v>
      </c>
      <c r="I31" s="21">
        <v>159.48978666666665</v>
      </c>
      <c r="J31" s="20">
        <v>2.19</v>
      </c>
      <c r="K31" s="20">
        <v>0.09</v>
      </c>
      <c r="L31" s="20">
        <v>0</v>
      </c>
      <c r="M31" s="20">
        <v>0</v>
      </c>
      <c r="N31" s="20">
        <v>9.8800000000000008</v>
      </c>
      <c r="O31" s="20">
        <v>18.02</v>
      </c>
      <c r="P31" s="20">
        <v>0.93</v>
      </c>
      <c r="Q31" s="20">
        <v>0</v>
      </c>
      <c r="R31" s="20">
        <v>0</v>
      </c>
      <c r="S31" s="20">
        <v>0</v>
      </c>
      <c r="T31" s="20">
        <v>0.61</v>
      </c>
      <c r="U31" s="20">
        <v>136.63</v>
      </c>
      <c r="V31" s="20">
        <v>41.65</v>
      </c>
      <c r="W31" s="20">
        <v>12.66</v>
      </c>
      <c r="X31" s="20">
        <v>4.9400000000000004</v>
      </c>
      <c r="Y31" s="20">
        <v>31.26</v>
      </c>
      <c r="Z31" s="20">
        <v>0.41</v>
      </c>
      <c r="AA31" s="20">
        <v>14.88</v>
      </c>
      <c r="AB31" s="20">
        <v>11.73</v>
      </c>
      <c r="AC31" s="20">
        <v>27.25</v>
      </c>
      <c r="AD31" s="20">
        <v>0.5</v>
      </c>
      <c r="AE31" s="20">
        <v>0.04</v>
      </c>
      <c r="AF31" s="20">
        <v>0.03</v>
      </c>
      <c r="AG31" s="20">
        <v>0.28999999999999998</v>
      </c>
      <c r="AH31" s="20">
        <v>1.02</v>
      </c>
      <c r="AI31" s="20">
        <v>0.02</v>
      </c>
      <c r="AJ31" s="20">
        <v>0</v>
      </c>
      <c r="AK31" s="20">
        <v>8.0299999999999994</v>
      </c>
      <c r="AL31" s="20">
        <v>7.91</v>
      </c>
      <c r="AM31" s="20">
        <v>264.39999999999998</v>
      </c>
      <c r="AN31" s="20">
        <v>103.76</v>
      </c>
      <c r="AO31" s="20">
        <v>57.14</v>
      </c>
      <c r="AP31" s="20">
        <v>108.92</v>
      </c>
      <c r="AQ31" s="20">
        <v>36.380000000000003</v>
      </c>
      <c r="AR31" s="20">
        <v>162.32</v>
      </c>
      <c r="AS31" s="20">
        <v>111.35</v>
      </c>
      <c r="AT31" s="20">
        <v>132.26</v>
      </c>
      <c r="AU31" s="20">
        <v>129.13999999999999</v>
      </c>
      <c r="AV31" s="20">
        <v>65.53</v>
      </c>
      <c r="AW31" s="20">
        <v>108.3</v>
      </c>
      <c r="AX31" s="20">
        <v>898.6</v>
      </c>
      <c r="AY31" s="20">
        <v>0.38</v>
      </c>
      <c r="AZ31" s="20">
        <v>278.68</v>
      </c>
      <c r="BA31" s="20">
        <v>164.64</v>
      </c>
      <c r="BB31" s="20">
        <v>90.44</v>
      </c>
      <c r="BC31" s="20">
        <v>64.28</v>
      </c>
      <c r="BD31" s="20">
        <v>0.1</v>
      </c>
      <c r="BE31" s="20">
        <v>0.05</v>
      </c>
      <c r="BF31" s="20">
        <v>0.02</v>
      </c>
      <c r="BG31" s="20">
        <v>0.06</v>
      </c>
      <c r="BH31" s="20">
        <v>0.06</v>
      </c>
      <c r="BI31" s="20">
        <v>0.28999999999999998</v>
      </c>
      <c r="BJ31" s="20">
        <v>0</v>
      </c>
      <c r="BK31" s="20">
        <v>0.84</v>
      </c>
      <c r="BL31" s="20">
        <v>0</v>
      </c>
      <c r="BM31" s="20">
        <v>0.25</v>
      </c>
      <c r="BN31" s="20">
        <v>0</v>
      </c>
      <c r="BO31" s="20">
        <v>0</v>
      </c>
      <c r="BP31" s="20">
        <v>0</v>
      </c>
      <c r="BQ31" s="20">
        <v>0.06</v>
      </c>
      <c r="BR31" s="20">
        <v>0.09</v>
      </c>
      <c r="BS31" s="20">
        <v>0.69</v>
      </c>
      <c r="BT31" s="20">
        <v>0</v>
      </c>
      <c r="BU31" s="20">
        <v>0</v>
      </c>
      <c r="BV31" s="20">
        <v>0.18</v>
      </c>
      <c r="BW31" s="20">
        <v>0.01</v>
      </c>
      <c r="BX31" s="20">
        <v>0</v>
      </c>
      <c r="BY31" s="20">
        <v>0</v>
      </c>
      <c r="BZ31" s="20">
        <v>0</v>
      </c>
      <c r="CA31" s="20">
        <v>0</v>
      </c>
      <c r="CB31" s="20">
        <v>20.67</v>
      </c>
      <c r="CE31" s="20">
        <v>16.829999999999998</v>
      </c>
      <c r="CG31" s="20">
        <v>0</v>
      </c>
      <c r="CH31" s="20">
        <v>0</v>
      </c>
      <c r="CI31" s="20">
        <v>0</v>
      </c>
      <c r="CJ31" s="20">
        <v>0</v>
      </c>
      <c r="CK31" s="20">
        <v>0</v>
      </c>
      <c r="CL31" s="20">
        <v>0</v>
      </c>
      <c r="CM31" s="20">
        <v>0</v>
      </c>
      <c r="CN31" s="20">
        <v>0</v>
      </c>
      <c r="CO31" s="20">
        <v>0</v>
      </c>
      <c r="CP31" s="20">
        <v>10</v>
      </c>
      <c r="CQ31" s="20">
        <v>0.33</v>
      </c>
    </row>
    <row r="32" spans="1:95" s="18" customFormat="1" ht="15" x14ac:dyDescent="0.25">
      <c r="A32" s="18" t="str">
        <f>"-"</f>
        <v>-</v>
      </c>
      <c r="B32" s="18" t="s">
        <v>112</v>
      </c>
      <c r="C32" s="19" t="str">
        <f>"200,0"</f>
        <v>200,0</v>
      </c>
      <c r="D32" s="19">
        <v>5.8</v>
      </c>
      <c r="E32" s="19">
        <v>5.8</v>
      </c>
      <c r="F32" s="19">
        <v>6.4</v>
      </c>
      <c r="G32" s="19">
        <v>0</v>
      </c>
      <c r="H32" s="19">
        <v>8</v>
      </c>
      <c r="I32" s="19">
        <v>116.6</v>
      </c>
      <c r="J32" s="18">
        <v>4</v>
      </c>
      <c r="K32" s="18">
        <v>0</v>
      </c>
      <c r="L32" s="18">
        <v>0</v>
      </c>
      <c r="M32" s="18">
        <v>0</v>
      </c>
      <c r="N32" s="18">
        <v>8</v>
      </c>
      <c r="O32" s="18">
        <v>0</v>
      </c>
      <c r="P32" s="18">
        <v>0</v>
      </c>
      <c r="Q32" s="18">
        <v>0</v>
      </c>
      <c r="R32" s="18">
        <v>0</v>
      </c>
      <c r="S32" s="18">
        <v>1.8</v>
      </c>
      <c r="T32" s="18">
        <v>1.4</v>
      </c>
      <c r="U32" s="18">
        <v>100</v>
      </c>
      <c r="V32" s="18">
        <v>292</v>
      </c>
      <c r="W32" s="18">
        <v>240</v>
      </c>
      <c r="X32" s="18">
        <v>28</v>
      </c>
      <c r="Y32" s="18">
        <v>190</v>
      </c>
      <c r="Z32" s="18">
        <v>0.2</v>
      </c>
      <c r="AA32" s="18">
        <v>40</v>
      </c>
      <c r="AB32" s="18">
        <v>20</v>
      </c>
      <c r="AC32" s="18">
        <v>44</v>
      </c>
      <c r="AD32" s="18">
        <v>0</v>
      </c>
      <c r="AE32" s="18">
        <v>0.06</v>
      </c>
      <c r="AF32" s="18">
        <v>0.34</v>
      </c>
      <c r="AG32" s="18">
        <v>0.2</v>
      </c>
      <c r="AH32" s="18">
        <v>1.6</v>
      </c>
      <c r="AI32" s="18">
        <v>1.4</v>
      </c>
      <c r="AJ32" s="18">
        <v>0</v>
      </c>
      <c r="AK32" s="18">
        <v>0</v>
      </c>
      <c r="AL32" s="18">
        <v>0</v>
      </c>
      <c r="AM32" s="18">
        <v>554</v>
      </c>
      <c r="AN32" s="18">
        <v>480</v>
      </c>
      <c r="AO32" s="18">
        <v>142</v>
      </c>
      <c r="AP32" s="18">
        <v>220</v>
      </c>
      <c r="AQ32" s="18">
        <v>86</v>
      </c>
      <c r="AR32" s="18">
        <v>282</v>
      </c>
      <c r="AS32" s="18">
        <v>212</v>
      </c>
      <c r="AT32" s="18">
        <v>210</v>
      </c>
      <c r="AU32" s="18">
        <v>432</v>
      </c>
      <c r="AV32" s="18">
        <v>156</v>
      </c>
      <c r="AW32" s="18">
        <v>92</v>
      </c>
      <c r="AX32" s="18">
        <v>1012</v>
      </c>
      <c r="AY32" s="18">
        <v>0</v>
      </c>
      <c r="AZ32" s="18">
        <v>544</v>
      </c>
      <c r="BA32" s="18">
        <v>370</v>
      </c>
      <c r="BB32" s="18">
        <v>310</v>
      </c>
      <c r="BC32" s="18">
        <v>40</v>
      </c>
      <c r="BD32" s="18">
        <v>0.2</v>
      </c>
      <c r="BE32" s="18">
        <v>0.14000000000000001</v>
      </c>
      <c r="BF32" s="18">
        <v>0.08</v>
      </c>
      <c r="BG32" s="18">
        <v>0.16</v>
      </c>
      <c r="BH32" s="18">
        <v>0.18</v>
      </c>
      <c r="BI32" s="18">
        <v>0.9</v>
      </c>
      <c r="BJ32" s="18">
        <v>0.06</v>
      </c>
      <c r="BK32" s="18">
        <v>1.1200000000000001</v>
      </c>
      <c r="BL32" s="18">
        <v>0.04</v>
      </c>
      <c r="BM32" s="18">
        <v>0.62</v>
      </c>
      <c r="BN32" s="18">
        <v>0.08</v>
      </c>
      <c r="BO32" s="18">
        <v>0</v>
      </c>
      <c r="BP32" s="18">
        <v>0</v>
      </c>
      <c r="BQ32" s="18">
        <v>0.08</v>
      </c>
      <c r="BR32" s="18">
        <v>0.16</v>
      </c>
      <c r="BS32" s="18">
        <v>1.38</v>
      </c>
      <c r="BT32" s="18">
        <v>0.02</v>
      </c>
      <c r="BU32" s="18">
        <v>0</v>
      </c>
      <c r="BV32" s="18">
        <v>0.04</v>
      </c>
      <c r="BW32" s="18">
        <v>0.06</v>
      </c>
      <c r="BX32" s="18">
        <v>0.16</v>
      </c>
      <c r="BY32" s="18">
        <v>0</v>
      </c>
      <c r="BZ32" s="18">
        <v>0</v>
      </c>
      <c r="CA32" s="18">
        <v>0</v>
      </c>
      <c r="CB32" s="18">
        <v>176.6</v>
      </c>
      <c r="CE32" s="18">
        <v>43.33</v>
      </c>
      <c r="CG32" s="18">
        <v>0</v>
      </c>
      <c r="CH32" s="18">
        <v>0</v>
      </c>
      <c r="CI32" s="18">
        <v>0</v>
      </c>
      <c r="CJ32" s="18">
        <v>0</v>
      </c>
      <c r="CK32" s="18">
        <v>0</v>
      </c>
      <c r="CL32" s="18">
        <v>0</v>
      </c>
      <c r="CM32" s="18">
        <v>0</v>
      </c>
      <c r="CN32" s="18">
        <v>0</v>
      </c>
      <c r="CO32" s="18">
        <v>0</v>
      </c>
      <c r="CP32" s="18">
        <v>0</v>
      </c>
      <c r="CQ32" s="18">
        <v>0</v>
      </c>
    </row>
    <row r="33" spans="2:95" s="22" customFormat="1" ht="14.25" x14ac:dyDescent="0.2">
      <c r="B33" s="22" t="s">
        <v>113</v>
      </c>
      <c r="C33" s="23"/>
      <c r="D33" s="23">
        <v>9.59</v>
      </c>
      <c r="E33" s="23">
        <v>6.32</v>
      </c>
      <c r="F33" s="23">
        <v>9.85</v>
      </c>
      <c r="G33" s="23">
        <v>0.38</v>
      </c>
      <c r="H33" s="23">
        <v>36.83</v>
      </c>
      <c r="I33" s="23">
        <v>276.08999999999997</v>
      </c>
      <c r="J33" s="22">
        <v>6.19</v>
      </c>
      <c r="K33" s="22">
        <v>0.09</v>
      </c>
      <c r="L33" s="22">
        <v>0</v>
      </c>
      <c r="M33" s="22">
        <v>0</v>
      </c>
      <c r="N33" s="22">
        <v>17.88</v>
      </c>
      <c r="O33" s="22">
        <v>18.02</v>
      </c>
      <c r="P33" s="22">
        <v>0.93</v>
      </c>
      <c r="Q33" s="22">
        <v>0</v>
      </c>
      <c r="R33" s="22">
        <v>0</v>
      </c>
      <c r="S33" s="22">
        <v>1.8</v>
      </c>
      <c r="T33" s="22">
        <v>2.0099999999999998</v>
      </c>
      <c r="U33" s="22">
        <v>236.63</v>
      </c>
      <c r="V33" s="22">
        <v>333.65</v>
      </c>
      <c r="W33" s="22">
        <v>252.66</v>
      </c>
      <c r="X33" s="22">
        <v>32.94</v>
      </c>
      <c r="Y33" s="22">
        <v>221.26</v>
      </c>
      <c r="Z33" s="22">
        <v>0.61</v>
      </c>
      <c r="AA33" s="22">
        <v>54.88</v>
      </c>
      <c r="AB33" s="22">
        <v>31.73</v>
      </c>
      <c r="AC33" s="22">
        <v>71.25</v>
      </c>
      <c r="AD33" s="22">
        <v>0.5</v>
      </c>
      <c r="AE33" s="22">
        <v>0.1</v>
      </c>
      <c r="AF33" s="22">
        <v>0.37</v>
      </c>
      <c r="AG33" s="22">
        <v>0.49</v>
      </c>
      <c r="AH33" s="22">
        <v>2.62</v>
      </c>
      <c r="AI33" s="22">
        <v>1.42</v>
      </c>
      <c r="AJ33" s="22">
        <v>0</v>
      </c>
      <c r="AK33" s="22">
        <v>8.0299999999999994</v>
      </c>
      <c r="AL33" s="22">
        <v>7.91</v>
      </c>
      <c r="AM33" s="22">
        <v>818.4</v>
      </c>
      <c r="AN33" s="22">
        <v>583.76</v>
      </c>
      <c r="AO33" s="22">
        <v>199.14</v>
      </c>
      <c r="AP33" s="22">
        <v>328.92</v>
      </c>
      <c r="AQ33" s="22">
        <v>122.38</v>
      </c>
      <c r="AR33" s="22">
        <v>444.32</v>
      </c>
      <c r="AS33" s="22">
        <v>323.35000000000002</v>
      </c>
      <c r="AT33" s="22">
        <v>342.26</v>
      </c>
      <c r="AU33" s="22">
        <v>561.14</v>
      </c>
      <c r="AV33" s="22">
        <v>221.53</v>
      </c>
      <c r="AW33" s="22">
        <v>200.3</v>
      </c>
      <c r="AX33" s="22">
        <v>1910.6</v>
      </c>
      <c r="AY33" s="22">
        <v>0.38</v>
      </c>
      <c r="AZ33" s="22">
        <v>822.68</v>
      </c>
      <c r="BA33" s="22">
        <v>534.64</v>
      </c>
      <c r="BB33" s="22">
        <v>400.44</v>
      </c>
      <c r="BC33" s="22">
        <v>104.28</v>
      </c>
      <c r="BD33" s="22">
        <v>0.3</v>
      </c>
      <c r="BE33" s="22">
        <v>0.19</v>
      </c>
      <c r="BF33" s="22">
        <v>0.1</v>
      </c>
      <c r="BG33" s="22">
        <v>0.22</v>
      </c>
      <c r="BH33" s="22">
        <v>0.24</v>
      </c>
      <c r="BI33" s="22">
        <v>1.19</v>
      </c>
      <c r="BJ33" s="22">
        <v>0.06</v>
      </c>
      <c r="BK33" s="22">
        <v>1.96</v>
      </c>
      <c r="BL33" s="22">
        <v>0.04</v>
      </c>
      <c r="BM33" s="22">
        <v>0.87</v>
      </c>
      <c r="BN33" s="22">
        <v>0.08</v>
      </c>
      <c r="BO33" s="22">
        <v>0</v>
      </c>
      <c r="BP33" s="22">
        <v>0</v>
      </c>
      <c r="BQ33" s="22">
        <v>0.14000000000000001</v>
      </c>
      <c r="BR33" s="22">
        <v>0.25</v>
      </c>
      <c r="BS33" s="22">
        <v>2.0699999999999998</v>
      </c>
      <c r="BT33" s="22">
        <v>0.02</v>
      </c>
      <c r="BU33" s="22">
        <v>0</v>
      </c>
      <c r="BV33" s="22">
        <v>0.22</v>
      </c>
      <c r="BW33" s="22">
        <v>7.0000000000000007E-2</v>
      </c>
      <c r="BX33" s="22">
        <v>0.16</v>
      </c>
      <c r="BY33" s="22">
        <v>0</v>
      </c>
      <c r="BZ33" s="22">
        <v>0</v>
      </c>
      <c r="CA33" s="22">
        <v>0</v>
      </c>
      <c r="CB33" s="22">
        <v>197.27</v>
      </c>
      <c r="CD33" s="22" t="e">
        <f>$I$33/#REF!*100</f>
        <v>#REF!</v>
      </c>
      <c r="CE33" s="22">
        <v>60.16</v>
      </c>
      <c r="CG33" s="22">
        <v>0</v>
      </c>
      <c r="CH33" s="22">
        <v>0</v>
      </c>
      <c r="CI33" s="22">
        <v>0</v>
      </c>
      <c r="CJ33" s="22">
        <v>0</v>
      </c>
      <c r="CK33" s="22">
        <v>0</v>
      </c>
      <c r="CL33" s="22">
        <v>0</v>
      </c>
      <c r="CM33" s="22">
        <v>0</v>
      </c>
      <c r="CN33" s="22">
        <v>0</v>
      </c>
      <c r="CO33" s="22">
        <v>0</v>
      </c>
      <c r="CP33" s="22">
        <v>10</v>
      </c>
      <c r="CQ33" s="22">
        <v>0.33</v>
      </c>
    </row>
    <row r="34" spans="2:95" s="22" customFormat="1" ht="14.25" x14ac:dyDescent="0.2">
      <c r="B34" s="22" t="s">
        <v>114</v>
      </c>
      <c r="C34" s="23"/>
      <c r="D34" s="23">
        <v>65.83</v>
      </c>
      <c r="E34" s="23">
        <v>49.21</v>
      </c>
      <c r="F34" s="23">
        <v>49.33</v>
      </c>
      <c r="G34" s="23">
        <v>10.73</v>
      </c>
      <c r="H34" s="23">
        <v>202.37</v>
      </c>
      <c r="I34" s="23">
        <v>1497.5</v>
      </c>
      <c r="J34" s="22">
        <v>24.44</v>
      </c>
      <c r="K34" s="22">
        <v>5.18</v>
      </c>
      <c r="L34" s="22">
        <v>0</v>
      </c>
      <c r="M34" s="22">
        <v>0</v>
      </c>
      <c r="N34" s="22">
        <v>96.84</v>
      </c>
      <c r="O34" s="22">
        <v>91.32</v>
      </c>
      <c r="P34" s="22">
        <v>14.22</v>
      </c>
      <c r="Q34" s="22">
        <v>0</v>
      </c>
      <c r="R34" s="22">
        <v>0</v>
      </c>
      <c r="S34" s="22">
        <v>6.47</v>
      </c>
      <c r="T34" s="22">
        <v>13.03</v>
      </c>
      <c r="U34" s="22">
        <v>1894.96</v>
      </c>
      <c r="V34" s="22">
        <v>1768.08</v>
      </c>
      <c r="W34" s="22">
        <v>716.93</v>
      </c>
      <c r="X34" s="22">
        <v>175.07</v>
      </c>
      <c r="Y34" s="22">
        <v>914.87</v>
      </c>
      <c r="Z34" s="22">
        <v>9.93</v>
      </c>
      <c r="AA34" s="22">
        <v>203.35</v>
      </c>
      <c r="AB34" s="22">
        <v>1218.8499999999999</v>
      </c>
      <c r="AC34" s="22">
        <v>489.31</v>
      </c>
      <c r="AD34" s="22">
        <v>6.8</v>
      </c>
      <c r="AE34" s="22">
        <v>0.47</v>
      </c>
      <c r="AF34" s="22">
        <v>1.05</v>
      </c>
      <c r="AG34" s="22">
        <v>7.02</v>
      </c>
      <c r="AH34" s="22">
        <v>22.81</v>
      </c>
      <c r="AI34" s="22">
        <v>26.78</v>
      </c>
      <c r="AJ34" s="22">
        <v>0</v>
      </c>
      <c r="AK34" s="22">
        <v>166.3</v>
      </c>
      <c r="AL34" s="22">
        <v>126.15</v>
      </c>
      <c r="AM34" s="22">
        <v>2821.35</v>
      </c>
      <c r="AN34" s="22">
        <v>2120.02</v>
      </c>
      <c r="AO34" s="22">
        <v>722.93</v>
      </c>
      <c r="AP34" s="22">
        <v>1328.33</v>
      </c>
      <c r="AQ34" s="22">
        <v>473.95</v>
      </c>
      <c r="AR34" s="22">
        <v>1703.96</v>
      </c>
      <c r="AS34" s="22">
        <v>1554.58</v>
      </c>
      <c r="AT34" s="22">
        <v>1798.56</v>
      </c>
      <c r="AU34" s="22">
        <v>2782.73</v>
      </c>
      <c r="AV34" s="22">
        <v>936.86</v>
      </c>
      <c r="AW34" s="22">
        <v>1271.9100000000001</v>
      </c>
      <c r="AX34" s="22">
        <v>7285.93</v>
      </c>
      <c r="AY34" s="22">
        <v>138.19</v>
      </c>
      <c r="AZ34" s="22">
        <v>2447.81</v>
      </c>
      <c r="BA34" s="22">
        <v>1757.4</v>
      </c>
      <c r="BB34" s="22">
        <v>1316.5</v>
      </c>
      <c r="BC34" s="22">
        <v>537.57000000000005</v>
      </c>
      <c r="BD34" s="22">
        <v>0.38</v>
      </c>
      <c r="BE34" s="22">
        <v>0.23</v>
      </c>
      <c r="BF34" s="22">
        <v>0.16</v>
      </c>
      <c r="BG34" s="22">
        <v>0.37</v>
      </c>
      <c r="BH34" s="22">
        <v>0.42</v>
      </c>
      <c r="BI34" s="22">
        <v>1.77</v>
      </c>
      <c r="BJ34" s="22">
        <v>0.1</v>
      </c>
      <c r="BK34" s="22">
        <v>3.98</v>
      </c>
      <c r="BL34" s="22">
        <v>0.05</v>
      </c>
      <c r="BM34" s="22">
        <v>1.58</v>
      </c>
      <c r="BN34" s="22">
        <v>0.12</v>
      </c>
      <c r="BO34" s="22">
        <v>0.05</v>
      </c>
      <c r="BP34" s="22">
        <v>0</v>
      </c>
      <c r="BQ34" s="22">
        <v>0.23</v>
      </c>
      <c r="BR34" s="22">
        <v>0.4</v>
      </c>
      <c r="BS34" s="22">
        <v>5.32</v>
      </c>
      <c r="BT34" s="22">
        <v>0.02</v>
      </c>
      <c r="BU34" s="22">
        <v>0</v>
      </c>
      <c r="BV34" s="22">
        <v>5.45</v>
      </c>
      <c r="BW34" s="22">
        <v>0.12</v>
      </c>
      <c r="BX34" s="22">
        <v>0.16</v>
      </c>
      <c r="BY34" s="22">
        <v>0</v>
      </c>
      <c r="BZ34" s="22">
        <v>0</v>
      </c>
      <c r="CA34" s="22">
        <v>0</v>
      </c>
      <c r="CB34" s="22">
        <v>1531.56</v>
      </c>
      <c r="CE34" s="22">
        <v>406.49</v>
      </c>
      <c r="CG34" s="22">
        <v>0</v>
      </c>
      <c r="CH34" s="22">
        <v>0</v>
      </c>
      <c r="CI34" s="22">
        <v>0</v>
      </c>
      <c r="CJ34" s="22">
        <v>0</v>
      </c>
      <c r="CK34" s="22">
        <v>0</v>
      </c>
      <c r="CL34" s="22">
        <v>0</v>
      </c>
      <c r="CM34" s="22">
        <v>0</v>
      </c>
      <c r="CN34" s="22">
        <v>0</v>
      </c>
      <c r="CO34" s="22">
        <v>0</v>
      </c>
      <c r="CP34" s="22">
        <v>50.64</v>
      </c>
      <c r="CQ34" s="22">
        <v>3.35</v>
      </c>
    </row>
    <row r="35" spans="2:95" s="5" customFormat="1" ht="15" x14ac:dyDescent="0.25">
      <c r="C35" s="11"/>
      <c r="D35" s="11"/>
      <c r="E35" s="11"/>
      <c r="F35" s="11"/>
      <c r="G35" s="11"/>
      <c r="H35" s="11"/>
      <c r="I35" s="11"/>
    </row>
    <row r="36" spans="2:95" s="5" customFormat="1" ht="15" x14ac:dyDescent="0.25">
      <c r="C36" s="11"/>
      <c r="D36" s="11"/>
      <c r="E36" s="11"/>
      <c r="F36" s="11"/>
      <c r="G36" s="11"/>
      <c r="H36" s="11"/>
      <c r="I36" s="11"/>
    </row>
    <row r="37" spans="2:95" s="5" customFormat="1" ht="15" x14ac:dyDescent="0.25">
      <c r="C37" s="11"/>
      <c r="D37" s="11"/>
      <c r="E37" s="11"/>
      <c r="F37" s="11"/>
      <c r="G37" s="11"/>
      <c r="H37" s="11"/>
      <c r="I37" s="11"/>
    </row>
    <row r="38" spans="2:95" s="5" customFormat="1" ht="15" x14ac:dyDescent="0.25">
      <c r="C38" s="11"/>
      <c r="D38" s="11"/>
      <c r="E38" s="11"/>
      <c r="F38" s="11"/>
      <c r="G38" s="11"/>
      <c r="H38" s="11"/>
      <c r="I38" s="11"/>
    </row>
    <row r="39" spans="2:95" s="5" customFormat="1" ht="15" x14ac:dyDescent="0.25">
      <c r="C39" s="11"/>
      <c r="D39" s="11"/>
      <c r="E39" s="11"/>
      <c r="F39" s="11"/>
      <c r="G39" s="11"/>
      <c r="H39" s="11"/>
      <c r="I39" s="11"/>
    </row>
    <row r="40" spans="2:95" s="5" customFormat="1" ht="15" x14ac:dyDescent="0.25">
      <c r="C40" s="11"/>
      <c r="D40" s="11"/>
      <c r="E40" s="11"/>
      <c r="F40" s="11"/>
      <c r="G40" s="11"/>
      <c r="H40" s="11"/>
      <c r="I40" s="11"/>
    </row>
    <row r="41" spans="2:95" s="5" customFormat="1" ht="15" x14ac:dyDescent="0.25">
      <c r="C41" s="11"/>
      <c r="D41" s="11"/>
      <c r="E41" s="11"/>
      <c r="F41" s="11"/>
      <c r="G41" s="11"/>
      <c r="H41" s="11"/>
      <c r="I41" s="11"/>
    </row>
    <row r="42" spans="2:95" s="5" customFormat="1" ht="15" x14ac:dyDescent="0.25">
      <c r="C42" s="11"/>
      <c r="D42" s="11"/>
      <c r="E42" s="11"/>
      <c r="F42" s="11"/>
      <c r="G42" s="11"/>
      <c r="H42" s="11"/>
      <c r="I42" s="11"/>
    </row>
    <row r="43" spans="2:95" s="5" customFormat="1" ht="15" x14ac:dyDescent="0.25">
      <c r="C43" s="11"/>
      <c r="D43" s="11"/>
      <c r="E43" s="11"/>
      <c r="F43" s="11"/>
      <c r="G43" s="11"/>
      <c r="H43" s="11"/>
      <c r="I43" s="11"/>
    </row>
    <row r="44" spans="2:95" s="5" customFormat="1" ht="15" x14ac:dyDescent="0.25">
      <c r="C44" s="11"/>
      <c r="D44" s="11"/>
      <c r="E44" s="11"/>
      <c r="F44" s="11"/>
      <c r="G44" s="11"/>
      <c r="H44" s="11"/>
      <c r="I44" s="11"/>
    </row>
    <row r="45" spans="2:95" s="5" customFormat="1" ht="15" x14ac:dyDescent="0.25">
      <c r="C45" s="11"/>
      <c r="D45" s="11"/>
      <c r="E45" s="11"/>
      <c r="F45" s="11"/>
      <c r="G45" s="11"/>
      <c r="H45" s="11"/>
      <c r="I45" s="11"/>
    </row>
    <row r="46" spans="2:95" s="5" customFormat="1" ht="15" x14ac:dyDescent="0.25">
      <c r="C46" s="11"/>
      <c r="D46" s="11"/>
      <c r="E46" s="11"/>
      <c r="F46" s="11"/>
      <c r="G46" s="11"/>
      <c r="H46" s="11"/>
      <c r="I46" s="11"/>
    </row>
    <row r="47" spans="2:95" s="5" customFormat="1" ht="15" x14ac:dyDescent="0.25">
      <c r="C47" s="11"/>
      <c r="D47" s="11"/>
      <c r="E47" s="11"/>
      <c r="F47" s="11"/>
      <c r="G47" s="11"/>
      <c r="H47" s="11"/>
      <c r="I47" s="11"/>
    </row>
    <row r="48" spans="2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s="5" customFormat="1" ht="15" x14ac:dyDescent="0.25">
      <c r="C333" s="11"/>
      <c r="D333" s="11"/>
      <c r="E333" s="11"/>
      <c r="F333" s="11"/>
      <c r="G333" s="11"/>
      <c r="H333" s="11"/>
      <c r="I333" s="11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  <row r="1846" spans="3:9" x14ac:dyDescent="0.25">
      <c r="C1846" s="10"/>
      <c r="D1846" s="10"/>
      <c r="E1846" s="10"/>
      <c r="F1846" s="10"/>
      <c r="G1846" s="10"/>
      <c r="H1846" s="10"/>
      <c r="I1846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25" customWidth="1"/>
    <col min="2" max="2" width="11.5703125" style="25" customWidth="1"/>
    <col min="3" max="3" width="8" style="25" customWidth="1"/>
    <col min="4" max="4" width="41.5703125" style="25" customWidth="1"/>
    <col min="5" max="5" width="10.140625" style="25" customWidth="1"/>
    <col min="6" max="6" width="9.140625" style="25"/>
    <col min="7" max="7" width="13.42578125" style="25" customWidth="1"/>
    <col min="8" max="8" width="7.7109375" style="25" customWidth="1"/>
    <col min="9" max="9" width="7.85546875" style="25" customWidth="1"/>
    <col min="10" max="10" width="10.42578125" style="25" customWidth="1"/>
    <col min="11" max="16384" width="9.140625" style="25"/>
  </cols>
  <sheetData>
    <row r="1" spans="1:10" x14ac:dyDescent="0.25">
      <c r="A1" s="25" t="s">
        <v>116</v>
      </c>
      <c r="B1" s="73"/>
      <c r="C1" s="74"/>
      <c r="D1" s="75"/>
      <c r="E1" s="25" t="s">
        <v>118</v>
      </c>
      <c r="F1" s="26"/>
      <c r="I1" s="25" t="s">
        <v>119</v>
      </c>
      <c r="J1" s="27" t="s">
        <v>115</v>
      </c>
    </row>
    <row r="2" spans="1:10" ht="7.5" customHeight="1" thickBot="1" x14ac:dyDescent="0.3"/>
    <row r="3" spans="1:10" ht="15.75" thickBot="1" x14ac:dyDescent="0.3">
      <c r="A3" s="28" t="s">
        <v>120</v>
      </c>
      <c r="B3" s="29" t="s">
        <v>121</v>
      </c>
      <c r="C3" s="29" t="s">
        <v>122</v>
      </c>
      <c r="D3" s="29" t="s">
        <v>123</v>
      </c>
      <c r="E3" s="29" t="s">
        <v>7</v>
      </c>
      <c r="F3" s="29" t="s">
        <v>124</v>
      </c>
      <c r="G3" s="29" t="s">
        <v>125</v>
      </c>
      <c r="H3" s="29" t="s">
        <v>126</v>
      </c>
      <c r="I3" s="29" t="s">
        <v>127</v>
      </c>
      <c r="J3" s="30" t="s">
        <v>128</v>
      </c>
    </row>
    <row r="4" spans="1:10" x14ac:dyDescent="0.25">
      <c r="A4" s="31" t="s">
        <v>129</v>
      </c>
      <c r="B4" s="32" t="s">
        <v>130</v>
      </c>
      <c r="C4" s="65" t="s">
        <v>148</v>
      </c>
      <c r="D4" s="34" t="s">
        <v>91</v>
      </c>
      <c r="E4" s="35">
        <v>150</v>
      </c>
      <c r="F4" s="36"/>
      <c r="G4" s="35">
        <v>313.84868624999996</v>
      </c>
      <c r="H4" s="35">
        <v>25.35</v>
      </c>
      <c r="I4" s="35">
        <v>14.4</v>
      </c>
      <c r="J4" s="37">
        <v>20.14</v>
      </c>
    </row>
    <row r="5" spans="1:10" x14ac:dyDescent="0.25">
      <c r="A5" s="38"/>
      <c r="B5" s="39"/>
      <c r="C5" s="66" t="s">
        <v>117</v>
      </c>
      <c r="D5" s="40" t="s">
        <v>92</v>
      </c>
      <c r="E5" s="41">
        <v>20</v>
      </c>
      <c r="F5" s="42"/>
      <c r="G5" s="41">
        <v>50.3</v>
      </c>
      <c r="H5" s="41">
        <v>0.08</v>
      </c>
      <c r="I5" s="41">
        <v>0</v>
      </c>
      <c r="J5" s="43">
        <v>13.2</v>
      </c>
    </row>
    <row r="6" spans="1:10" x14ac:dyDescent="0.25">
      <c r="A6" s="38"/>
      <c r="B6" s="44" t="s">
        <v>131</v>
      </c>
      <c r="C6" s="66" t="s">
        <v>149</v>
      </c>
      <c r="D6" s="40" t="s">
        <v>93</v>
      </c>
      <c r="E6" s="41">
        <v>200</v>
      </c>
      <c r="F6" s="42"/>
      <c r="G6" s="41">
        <v>38.659836097560976</v>
      </c>
      <c r="H6" s="41">
        <v>0.12</v>
      </c>
      <c r="I6" s="41">
        <v>0.02</v>
      </c>
      <c r="J6" s="43">
        <v>9.83</v>
      </c>
    </row>
    <row r="7" spans="1:10" x14ac:dyDescent="0.25">
      <c r="A7" s="38"/>
      <c r="B7" s="44" t="s">
        <v>132</v>
      </c>
      <c r="C7" s="66" t="s">
        <v>117</v>
      </c>
      <c r="D7" s="40" t="s">
        <v>94</v>
      </c>
      <c r="E7" s="41">
        <v>30</v>
      </c>
      <c r="F7" s="42"/>
      <c r="G7" s="41">
        <v>80.855999999999995</v>
      </c>
      <c r="H7" s="41">
        <v>2.31</v>
      </c>
      <c r="I7" s="41">
        <v>0.9</v>
      </c>
      <c r="J7" s="43">
        <v>15.99</v>
      </c>
    </row>
    <row r="8" spans="1:10" x14ac:dyDescent="0.25">
      <c r="A8" s="38"/>
      <c r="B8" s="44" t="s">
        <v>133</v>
      </c>
      <c r="C8" s="66" t="s">
        <v>150</v>
      </c>
      <c r="D8" s="40" t="s">
        <v>95</v>
      </c>
      <c r="E8" s="41">
        <v>10</v>
      </c>
      <c r="F8" s="42"/>
      <c r="G8" s="41">
        <v>35.06</v>
      </c>
      <c r="H8" s="41">
        <v>2.63</v>
      </c>
      <c r="I8" s="41">
        <v>2.66</v>
      </c>
      <c r="J8" s="43">
        <v>0</v>
      </c>
    </row>
    <row r="9" spans="1:10" x14ac:dyDescent="0.25">
      <c r="A9" s="38"/>
      <c r="B9" s="39"/>
      <c r="C9" s="39"/>
      <c r="D9" s="40"/>
      <c r="E9" s="41"/>
      <c r="F9" s="42"/>
      <c r="G9" s="41"/>
      <c r="H9" s="41"/>
      <c r="I9" s="41"/>
      <c r="J9" s="43"/>
    </row>
    <row r="10" spans="1:10" ht="15.75" thickBot="1" x14ac:dyDescent="0.3">
      <c r="A10" s="45"/>
      <c r="B10" s="46"/>
      <c r="C10" s="46"/>
      <c r="D10" s="47"/>
      <c r="E10" s="48"/>
      <c r="F10" s="49"/>
      <c r="G10" s="48"/>
      <c r="H10" s="48"/>
      <c r="I10" s="48"/>
      <c r="J10" s="50"/>
    </row>
    <row r="11" spans="1:10" x14ac:dyDescent="0.25">
      <c r="A11" s="31" t="s">
        <v>134</v>
      </c>
      <c r="B11" s="51" t="s">
        <v>133</v>
      </c>
      <c r="C11" s="33"/>
      <c r="D11" s="34"/>
      <c r="E11" s="35"/>
      <c r="F11" s="36"/>
      <c r="G11" s="35"/>
      <c r="H11" s="35"/>
      <c r="I11" s="35"/>
      <c r="J11" s="37"/>
    </row>
    <row r="12" spans="1:10" x14ac:dyDescent="0.25">
      <c r="A12" s="38"/>
      <c r="B12" s="39"/>
      <c r="C12" s="39"/>
      <c r="D12" s="40"/>
      <c r="E12" s="41"/>
      <c r="F12" s="42"/>
      <c r="G12" s="41"/>
      <c r="H12" s="41"/>
      <c r="I12" s="41"/>
      <c r="J12" s="43"/>
    </row>
    <row r="13" spans="1:10" ht="15.75" thickBot="1" x14ac:dyDescent="0.3">
      <c r="A13" s="45"/>
      <c r="B13" s="46"/>
      <c r="C13" s="46"/>
      <c r="D13" s="47"/>
      <c r="E13" s="48"/>
      <c r="F13" s="49"/>
      <c r="G13" s="48"/>
      <c r="H13" s="48"/>
      <c r="I13" s="48"/>
      <c r="J13" s="50"/>
    </row>
    <row r="14" spans="1:10" x14ac:dyDescent="0.25">
      <c r="A14" s="38" t="s">
        <v>135</v>
      </c>
      <c r="B14" s="52" t="s">
        <v>136</v>
      </c>
      <c r="C14" s="53"/>
      <c r="D14" s="54"/>
      <c r="E14" s="55"/>
      <c r="F14" s="56"/>
      <c r="G14" s="55"/>
      <c r="H14" s="55"/>
      <c r="I14" s="55"/>
      <c r="J14" s="57"/>
    </row>
    <row r="15" spans="1:10" x14ac:dyDescent="0.25">
      <c r="A15" s="38"/>
      <c r="B15" s="44" t="s">
        <v>137</v>
      </c>
      <c r="C15" s="39"/>
      <c r="D15" s="40"/>
      <c r="E15" s="41"/>
      <c r="F15" s="42"/>
      <c r="G15" s="41"/>
      <c r="H15" s="41"/>
      <c r="I15" s="41"/>
      <c r="J15" s="43"/>
    </row>
    <row r="16" spans="1:10" x14ac:dyDescent="0.25">
      <c r="A16" s="38"/>
      <c r="B16" s="44" t="s">
        <v>138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38"/>
      <c r="B17" s="44" t="s">
        <v>139</v>
      </c>
      <c r="C17" s="39"/>
      <c r="D17" s="40"/>
      <c r="E17" s="41"/>
      <c r="F17" s="42"/>
      <c r="G17" s="41"/>
      <c r="H17" s="41"/>
      <c r="I17" s="41"/>
      <c r="J17" s="43"/>
    </row>
    <row r="18" spans="1:10" x14ac:dyDescent="0.25">
      <c r="A18" s="38"/>
      <c r="B18" s="44" t="s">
        <v>140</v>
      </c>
      <c r="C18" s="39"/>
      <c r="D18" s="40"/>
      <c r="E18" s="41"/>
      <c r="F18" s="42"/>
      <c r="G18" s="41"/>
      <c r="H18" s="41"/>
      <c r="I18" s="41"/>
      <c r="J18" s="43"/>
    </row>
    <row r="19" spans="1:10" x14ac:dyDescent="0.25">
      <c r="A19" s="38"/>
      <c r="B19" s="44" t="s">
        <v>141</v>
      </c>
      <c r="C19" s="39"/>
      <c r="D19" s="40"/>
      <c r="E19" s="41"/>
      <c r="F19" s="42"/>
      <c r="G19" s="41"/>
      <c r="H19" s="41"/>
      <c r="I19" s="41"/>
      <c r="J19" s="43"/>
    </row>
    <row r="20" spans="1:10" x14ac:dyDescent="0.25">
      <c r="A20" s="38"/>
      <c r="B20" s="44" t="s">
        <v>142</v>
      </c>
      <c r="C20" s="39"/>
      <c r="D20" s="40"/>
      <c r="E20" s="41"/>
      <c r="F20" s="42"/>
      <c r="G20" s="41"/>
      <c r="H20" s="41"/>
      <c r="I20" s="41"/>
      <c r="J20" s="43"/>
    </row>
    <row r="21" spans="1:10" x14ac:dyDescent="0.25">
      <c r="A21" s="38"/>
      <c r="B21" s="58"/>
      <c r="C21" s="58"/>
      <c r="D21" s="59"/>
      <c r="E21" s="60"/>
      <c r="F21" s="61"/>
      <c r="G21" s="60"/>
      <c r="H21" s="60"/>
      <c r="I21" s="60"/>
      <c r="J21" s="62"/>
    </row>
    <row r="22" spans="1:10" ht="15.75" thickBot="1" x14ac:dyDescent="0.3">
      <c r="A22" s="45"/>
      <c r="B22" s="46"/>
      <c r="C22" s="46"/>
      <c r="D22" s="47"/>
      <c r="E22" s="48"/>
      <c r="F22" s="49"/>
      <c r="G22" s="48"/>
      <c r="H22" s="48"/>
      <c r="I22" s="48"/>
      <c r="J22" s="50"/>
    </row>
    <row r="23" spans="1:10" x14ac:dyDescent="0.25">
      <c r="A23" s="31" t="s">
        <v>143</v>
      </c>
      <c r="B23" s="51" t="s">
        <v>144</v>
      </c>
      <c r="C23" s="65" t="s">
        <v>151</v>
      </c>
      <c r="D23" s="34" t="s">
        <v>111</v>
      </c>
      <c r="E23" s="35">
        <v>50</v>
      </c>
      <c r="F23" s="36"/>
      <c r="G23" s="35">
        <v>159.48978666666665</v>
      </c>
      <c r="H23" s="35">
        <v>3.79</v>
      </c>
      <c r="I23" s="35">
        <v>3.45</v>
      </c>
      <c r="J23" s="37">
        <v>28.83</v>
      </c>
    </row>
    <row r="24" spans="1:10" x14ac:dyDescent="0.25">
      <c r="A24" s="38"/>
      <c r="B24" s="63" t="s">
        <v>140</v>
      </c>
      <c r="C24" s="66" t="s">
        <v>117</v>
      </c>
      <c r="D24" s="40" t="s">
        <v>112</v>
      </c>
      <c r="E24" s="41">
        <v>200</v>
      </c>
      <c r="F24" s="42"/>
      <c r="G24" s="41">
        <v>116.6</v>
      </c>
      <c r="H24" s="41">
        <v>5.8</v>
      </c>
      <c r="I24" s="41">
        <v>6.4</v>
      </c>
      <c r="J24" s="43">
        <v>8</v>
      </c>
    </row>
    <row r="25" spans="1:10" x14ac:dyDescent="0.25">
      <c r="A25" s="38"/>
      <c r="B25" s="58"/>
      <c r="C25" s="58"/>
      <c r="D25" s="59"/>
      <c r="E25" s="60"/>
      <c r="F25" s="61"/>
      <c r="G25" s="60"/>
      <c r="H25" s="60"/>
      <c r="I25" s="60"/>
      <c r="J25" s="62"/>
    </row>
    <row r="26" spans="1:10" ht="15.75" thickBot="1" x14ac:dyDescent="0.3">
      <c r="A26" s="45"/>
      <c r="B26" s="46"/>
      <c r="C26" s="46"/>
      <c r="D26" s="47"/>
      <c r="E26" s="48"/>
      <c r="F26" s="49"/>
      <c r="G26" s="48"/>
      <c r="H26" s="48"/>
      <c r="I26" s="48"/>
      <c r="J26" s="50"/>
    </row>
    <row r="27" spans="1:10" x14ac:dyDescent="0.25">
      <c r="A27" s="38" t="s">
        <v>145</v>
      </c>
      <c r="B27" s="32" t="s">
        <v>130</v>
      </c>
      <c r="C27" s="53"/>
      <c r="D27" s="54"/>
      <c r="E27" s="55"/>
      <c r="F27" s="56"/>
      <c r="G27" s="55"/>
      <c r="H27" s="55"/>
      <c r="I27" s="55"/>
      <c r="J27" s="57"/>
    </row>
    <row r="28" spans="1:10" x14ac:dyDescent="0.25">
      <c r="A28" s="38"/>
      <c r="B28" s="44" t="s">
        <v>139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25">
      <c r="A29" s="38"/>
      <c r="B29" s="44" t="s">
        <v>140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25">
      <c r="A30" s="38"/>
      <c r="B30" s="44" t="s">
        <v>132</v>
      </c>
      <c r="C30" s="39"/>
      <c r="D30" s="40"/>
      <c r="E30" s="41"/>
      <c r="F30" s="42"/>
      <c r="G30" s="41"/>
      <c r="H30" s="41"/>
      <c r="I30" s="41"/>
      <c r="J30" s="43"/>
    </row>
    <row r="31" spans="1:10" x14ac:dyDescent="0.25">
      <c r="A31" s="38"/>
      <c r="B31" s="58"/>
      <c r="C31" s="58"/>
      <c r="D31" s="59"/>
      <c r="E31" s="60"/>
      <c r="F31" s="61"/>
      <c r="G31" s="60"/>
      <c r="H31" s="60"/>
      <c r="I31" s="60"/>
      <c r="J31" s="62"/>
    </row>
    <row r="32" spans="1:10" ht="15.75" thickBot="1" x14ac:dyDescent="0.3">
      <c r="A32" s="45"/>
      <c r="B32" s="46"/>
      <c r="C32" s="46"/>
      <c r="D32" s="47"/>
      <c r="E32" s="48"/>
      <c r="F32" s="49"/>
      <c r="G32" s="48"/>
      <c r="H32" s="48"/>
      <c r="I32" s="48"/>
      <c r="J32" s="50"/>
    </row>
    <row r="33" spans="1:10" x14ac:dyDescent="0.25">
      <c r="A33" s="31" t="s">
        <v>146</v>
      </c>
      <c r="B33" s="51" t="s">
        <v>147</v>
      </c>
      <c r="C33" s="33"/>
      <c r="D33" s="34"/>
      <c r="E33" s="35"/>
      <c r="F33" s="36"/>
      <c r="G33" s="35"/>
      <c r="H33" s="35"/>
      <c r="I33" s="35"/>
      <c r="J33" s="37"/>
    </row>
    <row r="34" spans="1:10" x14ac:dyDescent="0.25">
      <c r="A34" s="38"/>
      <c r="B34" s="63" t="s">
        <v>144</v>
      </c>
      <c r="C34" s="53"/>
      <c r="D34" s="54"/>
      <c r="E34" s="55"/>
      <c r="F34" s="56"/>
      <c r="G34" s="55"/>
      <c r="H34" s="55"/>
      <c r="I34" s="55"/>
      <c r="J34" s="57"/>
    </row>
    <row r="35" spans="1:10" x14ac:dyDescent="0.25">
      <c r="A35" s="38"/>
      <c r="B35" s="63" t="s">
        <v>140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25">
      <c r="A36" s="38"/>
      <c r="B36" s="64" t="s">
        <v>133</v>
      </c>
      <c r="C36" s="58"/>
      <c r="D36" s="59"/>
      <c r="E36" s="60"/>
      <c r="F36" s="61"/>
      <c r="G36" s="60"/>
      <c r="H36" s="60"/>
      <c r="I36" s="60"/>
      <c r="J36" s="62"/>
    </row>
    <row r="37" spans="1:10" x14ac:dyDescent="0.25">
      <c r="A37" s="38"/>
      <c r="B37" s="58"/>
      <c r="C37" s="58"/>
      <c r="D37" s="59"/>
      <c r="E37" s="60"/>
      <c r="F37" s="61"/>
      <c r="G37" s="60"/>
      <c r="H37" s="60"/>
      <c r="I37" s="60"/>
      <c r="J37" s="62"/>
    </row>
    <row r="38" spans="1:10" ht="15.75" thickBot="1" x14ac:dyDescent="0.3">
      <c r="A38" s="45"/>
      <c r="B38" s="46"/>
      <c r="C38" s="46"/>
      <c r="D38" s="47"/>
      <c r="E38" s="48"/>
      <c r="F38" s="49"/>
      <c r="G38" s="48"/>
      <c r="H38" s="48"/>
      <c r="I38" s="48"/>
      <c r="J38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46050.581782407404</v>
      </c>
    </row>
    <row r="2" spans="1:2" x14ac:dyDescent="0.2">
      <c r="A2" t="s">
        <v>82</v>
      </c>
      <c r="B2" s="12">
        <v>46049.460636574076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105</v>
      </c>
    </row>
    <row r="6" spans="1:2" x14ac:dyDescent="0.2">
      <c r="B6" s="24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76" t="s">
        <v>8</v>
      </c>
      <c r="B4" s="76"/>
      <c r="C4" s="76"/>
      <c r="D4" s="76"/>
    </row>
    <row r="5" spans="1:4" x14ac:dyDescent="0.3">
      <c r="B5" s="14">
        <f>IF(ПОП_Имя="","",ПОП_Имя)</f>
        <v>105</v>
      </c>
    </row>
    <row r="6" spans="1:4" x14ac:dyDescent="0.3">
      <c r="B6" s="14">
        <f>IF(Дата_Сост="","",Дата_Сост)</f>
        <v>46050.581782407404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28.01.2026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ПК</cp:lastModifiedBy>
  <cp:lastPrinted>2012-01-18T09:34:45Z</cp:lastPrinted>
  <dcterms:created xsi:type="dcterms:W3CDTF">2002-09-22T07:35:02Z</dcterms:created>
  <dcterms:modified xsi:type="dcterms:W3CDTF">2026-01-27T06:54:31Z</dcterms:modified>
</cp:coreProperties>
</file>