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F55" i="1"/>
  <c r="F56" i="1"/>
  <c r="F57" i="1"/>
  <c r="G156" i="1"/>
  <c r="G149" i="1"/>
  <c r="F144" i="1"/>
  <c r="F145" i="1"/>
  <c r="F141" i="1"/>
  <c r="G139" i="1"/>
  <c r="G140" i="1"/>
  <c r="G141" i="1"/>
  <c r="G135" i="1"/>
  <c r="G136" i="1"/>
  <c r="F135" i="1"/>
  <c r="F136" i="1"/>
  <c r="F118" i="1"/>
  <c r="G118" i="1"/>
  <c r="G94" i="1"/>
  <c r="G85" i="1"/>
  <c r="G86" i="1"/>
  <c r="G77" i="1"/>
  <c r="G78" i="1"/>
  <c r="G56" i="1"/>
  <c r="G57" i="1"/>
  <c r="G42" i="1"/>
  <c r="C40" i="1"/>
  <c r="C17" i="1"/>
  <c r="C19" i="1"/>
  <c r="C43" i="1"/>
  <c r="C39" i="1"/>
  <c r="C42" i="1"/>
  <c r="C136" i="1"/>
  <c r="C24" i="1"/>
  <c r="C23" i="1"/>
  <c r="C22" i="1"/>
  <c r="C124" i="1"/>
  <c r="E137" i="1"/>
  <c r="E135" i="1"/>
  <c r="E134" i="1"/>
  <c r="C34" i="1" l="1"/>
  <c r="C26" i="1"/>
  <c r="C114" i="1" l="1"/>
  <c r="G117" i="1"/>
  <c r="G157" i="1"/>
  <c r="F157" i="1"/>
  <c r="F156" i="1"/>
  <c r="G154" i="1"/>
  <c r="F154" i="1"/>
  <c r="G151" i="1"/>
  <c r="F151" i="1"/>
  <c r="F149" i="1"/>
  <c r="G148" i="1"/>
  <c r="F148" i="1"/>
  <c r="E147" i="1"/>
  <c r="D147" i="1"/>
  <c r="C147" i="1"/>
  <c r="G145" i="1"/>
  <c r="F143" i="1"/>
  <c r="G142" i="1"/>
  <c r="F142" i="1"/>
  <c r="F140" i="1"/>
  <c r="F139" i="1"/>
  <c r="E138" i="1"/>
  <c r="D138" i="1"/>
  <c r="C138" i="1"/>
  <c r="D137" i="1"/>
  <c r="C137" i="1"/>
  <c r="D136" i="1"/>
  <c r="D135" i="1"/>
  <c r="C135" i="1"/>
  <c r="D134" i="1"/>
  <c r="C134" i="1"/>
  <c r="G132" i="1"/>
  <c r="F132" i="1"/>
  <c r="E129" i="1"/>
  <c r="D129" i="1"/>
  <c r="C129" i="1"/>
  <c r="G126" i="1"/>
  <c r="F126" i="1"/>
  <c r="G125" i="1"/>
  <c r="F125" i="1"/>
  <c r="E124" i="1"/>
  <c r="D124" i="1"/>
  <c r="F117" i="1"/>
  <c r="G116" i="1"/>
  <c r="F116" i="1"/>
  <c r="G115" i="1"/>
  <c r="F115" i="1"/>
  <c r="E114" i="1"/>
  <c r="D114" i="1"/>
  <c r="G113" i="1"/>
  <c r="F113" i="1"/>
  <c r="G111" i="1"/>
  <c r="F111" i="1"/>
  <c r="F110" i="1"/>
  <c r="G109" i="1"/>
  <c r="F109" i="1"/>
  <c r="G106" i="1"/>
  <c r="F106" i="1"/>
  <c r="E105" i="1"/>
  <c r="D105" i="1"/>
  <c r="C105" i="1"/>
  <c r="G102" i="1"/>
  <c r="F102" i="1"/>
  <c r="F94" i="1"/>
  <c r="G93" i="1"/>
  <c r="F93" i="1"/>
  <c r="G92" i="1"/>
  <c r="F92" i="1"/>
  <c r="F86" i="1"/>
  <c r="F85" i="1"/>
  <c r="G84" i="1"/>
  <c r="F84" i="1"/>
  <c r="F78" i="1"/>
  <c r="F77" i="1"/>
  <c r="G76" i="1"/>
  <c r="F76" i="1"/>
  <c r="G55" i="1"/>
  <c r="F53" i="1"/>
  <c r="G51" i="1"/>
  <c r="F51" i="1"/>
  <c r="E50" i="1"/>
  <c r="D50" i="1"/>
  <c r="C50" i="1"/>
  <c r="F46" i="1"/>
  <c r="E45" i="1"/>
  <c r="D45" i="1"/>
  <c r="C45" i="1"/>
  <c r="E43" i="1"/>
  <c r="D43" i="1"/>
  <c r="E42" i="1"/>
  <c r="D42" i="1"/>
  <c r="E41" i="1"/>
  <c r="D41" i="1"/>
  <c r="C41" i="1"/>
  <c r="E40" i="1"/>
  <c r="D40" i="1"/>
  <c r="G38" i="1"/>
  <c r="F38" i="1"/>
  <c r="G36" i="1"/>
  <c r="F36" i="1"/>
  <c r="G35" i="1"/>
  <c r="F35" i="1"/>
  <c r="E34" i="1"/>
  <c r="D34" i="1"/>
  <c r="G30" i="1"/>
  <c r="F30" i="1"/>
  <c r="G28" i="1"/>
  <c r="F28" i="1"/>
  <c r="G27" i="1"/>
  <c r="F27" i="1"/>
  <c r="E26" i="1"/>
  <c r="D26" i="1"/>
  <c r="E25" i="1"/>
  <c r="D25" i="1"/>
  <c r="C25" i="1"/>
  <c r="E24" i="1"/>
  <c r="D24" i="1"/>
  <c r="E23" i="1"/>
  <c r="D23" i="1"/>
  <c r="E22" i="1"/>
  <c r="D22" i="1"/>
  <c r="D39" i="1" l="1"/>
  <c r="E21" i="1"/>
  <c r="C21" i="1"/>
  <c r="G21" i="1" s="1"/>
  <c r="E18" i="1"/>
  <c r="F45" i="1"/>
  <c r="F105" i="1"/>
  <c r="D19" i="1"/>
  <c r="F43" i="1"/>
  <c r="F124" i="1"/>
  <c r="F26" i="1"/>
  <c r="D20" i="1"/>
  <c r="F23" i="1"/>
  <c r="F34" i="1"/>
  <c r="G22" i="1"/>
  <c r="G34" i="1"/>
  <c r="D21" i="1"/>
  <c r="F25" i="1"/>
  <c r="C18" i="1"/>
  <c r="G26" i="1"/>
  <c r="F138" i="1"/>
  <c r="F129" i="1"/>
  <c r="F114" i="1"/>
  <c r="F42" i="1"/>
  <c r="C20" i="1"/>
  <c r="C16" i="1" s="1"/>
  <c r="C133" i="1"/>
  <c r="G138" i="1"/>
  <c r="G129" i="1"/>
  <c r="G124" i="1"/>
  <c r="G41" i="1"/>
  <c r="G114" i="1"/>
  <c r="G43" i="1"/>
  <c r="F50" i="1"/>
  <c r="G50" i="1"/>
  <c r="F147" i="1"/>
  <c r="F137" i="1"/>
  <c r="D18" i="1"/>
  <c r="D133" i="1"/>
  <c r="D17" i="1"/>
  <c r="F134" i="1"/>
  <c r="F40" i="1"/>
  <c r="F22" i="1"/>
  <c r="G23" i="1"/>
  <c r="G25" i="1"/>
  <c r="G40" i="1"/>
  <c r="F41" i="1"/>
  <c r="G105" i="1"/>
  <c r="G134" i="1"/>
  <c r="G137" i="1"/>
  <c r="G147" i="1"/>
  <c r="E17" i="1"/>
  <c r="E19" i="1"/>
  <c r="F19" i="1" s="1"/>
  <c r="E20" i="1"/>
  <c r="E39" i="1"/>
  <c r="E133" i="1"/>
  <c r="G18" i="1" l="1"/>
  <c r="F18" i="1"/>
  <c r="F21" i="1"/>
  <c r="D16" i="1"/>
  <c r="G39" i="1"/>
  <c r="F39" i="1"/>
  <c r="G133" i="1"/>
  <c r="F133" i="1"/>
  <c r="G20" i="1"/>
  <c r="F20" i="1"/>
  <c r="G17" i="1"/>
  <c r="F17" i="1"/>
  <c r="E16" i="1"/>
  <c r="F16" i="1" l="1"/>
  <c r="G16" i="1"/>
</calcChain>
</file>

<file path=xl/sharedStrings.xml><?xml version="1.0" encoding="utf-8"?>
<sst xmlns="http://schemas.openxmlformats.org/spreadsheetml/2006/main" count="163" uniqueCount="93">
  <si>
    <t>Информация</t>
  </si>
  <si>
    <t>об исполнении бюджета</t>
  </si>
  <si>
    <r>
      <t xml:space="preserve">по </t>
    </r>
    <r>
      <rPr>
        <u/>
        <sz val="12"/>
        <color theme="1"/>
        <rFont val="Liberation Serif"/>
        <family val="1"/>
        <charset val="204"/>
      </rPr>
      <t>Муниципальное автономное дошкольное образовательное учреждение «Детский сад № 8 «Сказка»</t>
    </r>
  </si>
  <si>
    <t xml:space="preserve"> (наименование муниципального учреждения)</t>
  </si>
  <si>
    <t>тысяч рублей</t>
  </si>
  <si>
    <t>Код</t>
  </si>
  <si>
    <t>Наименование статей расходов</t>
  </si>
  <si>
    <t xml:space="preserve">За отчетный период прошлого года (в разрезе источников финансирования: местный бюджет, областной бюджет, платные услуги и так далее, всего) </t>
  </si>
  <si>
    <t xml:space="preserve">Бюджет на текущий год (в разрезе источников финансирования: местный бюджет, областной бюджет, платные услуги и так далее, всего) </t>
  </si>
  <si>
    <t xml:space="preserve">За отчетный период текущего года (в разрезе источников финансирования: местный бюджет, областной бюджет, платные услуги и так далее, всего) </t>
  </si>
  <si>
    <t>Исполнение годового бюджетного назначения, проценты (в разрезе источников финансирования местный бюджет, областной бюджет, платные услуги и так далее, всего)</t>
  </si>
  <si>
    <t>Отношение к соответствующему периоду прошлого года, проценты (в разрезе источников финансирования местный бюджет, областной бюджет, платные услуги и так далее, всего)</t>
  </si>
  <si>
    <t>Ожидаемое исполнение бюджета по итогам текущего года *</t>
  </si>
  <si>
    <t>Ожидаемая экономия/перерасход по итогам текущего года *</t>
  </si>
  <si>
    <t>(гр. 5 / гр. 4 * 100)</t>
  </si>
  <si>
    <t>(гр. 5 / гр. 3 * 100)</t>
  </si>
  <si>
    <t>Основные характеристики</t>
  </si>
  <si>
    <t>реализация прав граждан на дошкольное, начальное и общее среднее образование при условии гарантии его бесплатности и общедоступности, осуществление образовательной деятельности по дополнительным общеобразовательным программам. а также оказание качественных образовательных услуг по развитию мотивации личности к познанию и творчеству.</t>
  </si>
  <si>
    <t>Численность работников, человек, всего:</t>
  </si>
  <si>
    <t>в том числе:</t>
  </si>
  <si>
    <t>Административно-управленческий персонал</t>
  </si>
  <si>
    <t xml:space="preserve"> </t>
  </si>
  <si>
    <t xml:space="preserve">Основной персонал </t>
  </si>
  <si>
    <t>Среднемесячная заработная плата, рублей/человека</t>
  </si>
  <si>
    <t>Выполнение бюджета по расходам: всего:</t>
  </si>
  <si>
    <t>в т.ч. м/бюджет</t>
  </si>
  <si>
    <t>обл/бюджет</t>
  </si>
  <si>
    <t>иные цели</t>
  </si>
  <si>
    <t>внебюджет</t>
  </si>
  <si>
    <t>Оплата труда, начисления на выплаты по оплате труда</t>
  </si>
  <si>
    <t>в т.ч.                     м/бюджет</t>
  </si>
  <si>
    <t xml:space="preserve">                                 обл/бюджет</t>
  </si>
  <si>
    <t xml:space="preserve">                               внебюджет</t>
  </si>
  <si>
    <t>Заработная плата</t>
  </si>
  <si>
    <t xml:space="preserve">Прочие несоциальные выплаты персоналу в денежной форме </t>
  </si>
  <si>
    <t>Оплата суточных расходов</t>
  </si>
  <si>
    <t>прочие (расшифровать)</t>
  </si>
  <si>
    <t>Начисления на выплаты по оплате труда</t>
  </si>
  <si>
    <t>Оплата работ, услуг, всего</t>
  </si>
  <si>
    <t xml:space="preserve">                                         иные цели</t>
  </si>
  <si>
    <t>Услуги связи</t>
  </si>
  <si>
    <t>Транспортные услуги</t>
  </si>
  <si>
    <t>Коммунальные услуги, в том числе</t>
  </si>
  <si>
    <t>теплоснабжение</t>
  </si>
  <si>
    <t>количество Гкал</t>
  </si>
  <si>
    <t>тариф рублей/Гкал</t>
  </si>
  <si>
    <t>норматив удельного годового потребления Гкал/кв. м</t>
  </si>
  <si>
    <t>горячее водоснабжение</t>
  </si>
  <si>
    <t>количество тн</t>
  </si>
  <si>
    <t>тариф рублей/тн</t>
  </si>
  <si>
    <t>норматив удельного годового потребления тн/человек</t>
  </si>
  <si>
    <t>водоснабжение</t>
  </si>
  <si>
    <t>объем куб. м</t>
  </si>
  <si>
    <t>тариф рублей/куб. м</t>
  </si>
  <si>
    <t>норматив удельного годового потребления куб. м/человек</t>
  </si>
  <si>
    <t>водоотведение</t>
  </si>
  <si>
    <t>электроэнергия</t>
  </si>
  <si>
    <t>количество во Квт.час</t>
  </si>
  <si>
    <t>тариф рублей/Квт.ч</t>
  </si>
  <si>
    <t>норматив удельного годового потребления Квт./человек</t>
  </si>
  <si>
    <t>газоснабжение</t>
  </si>
  <si>
    <t>тариф рубль/куб. м</t>
  </si>
  <si>
    <t>вывоз твердых коммунальных отходов</t>
  </si>
  <si>
    <t>услуги по транспортировке газа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</si>
  <si>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</si>
  <si>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</si>
  <si>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 xml:space="preserve">                           иные цели</t>
  </si>
  <si>
    <t>текущий ремонт</t>
  </si>
  <si>
    <t>ремонт компьютерной техники</t>
  </si>
  <si>
    <t>установка и обслуживание приборов учета</t>
  </si>
  <si>
    <t>прочие (ТО оборудования)</t>
  </si>
  <si>
    <t>Прочие работы, услуги (расшифровать)</t>
  </si>
  <si>
    <t>Услуги, работы для прочих капитальных вложений</t>
  </si>
  <si>
    <t>Пенсии,пособия,выплачиваемые работодателями,нанимателями бывшим работникам</t>
  </si>
  <si>
    <t>Социальные пособия и компенсации персоналу</t>
  </si>
  <si>
    <t>Прочие расходы (расшифровать)</t>
  </si>
  <si>
    <t>Поступление нефинансовых активов</t>
  </si>
  <si>
    <t xml:space="preserve">       иные цели</t>
  </si>
  <si>
    <t>Увеличение стоимости основных средств</t>
  </si>
  <si>
    <t xml:space="preserve">                        и.цели</t>
  </si>
  <si>
    <t>приобретение оргтехники</t>
  </si>
  <si>
    <t>мебель</t>
  </si>
  <si>
    <t>Увеличение стоимости нематериальных активов</t>
  </si>
  <si>
    <t>Увеличение стоимости материальных запасов</t>
  </si>
  <si>
    <t>горюче-смазочные материалы</t>
  </si>
  <si>
    <t>запчасти для автомобилей</t>
  </si>
  <si>
    <t>хозяйственные товары</t>
  </si>
  <si>
    <t>запасные части для компьютерной техники</t>
  </si>
  <si>
    <t>канцтовары</t>
  </si>
  <si>
    <t>прочие (спец. одеж., вакцина,продукты,игры)</t>
  </si>
  <si>
    <t>* Данные столбцов 8 и 9 заполняются в отчете за 1 полугодие и 9 месяцев текущего года</t>
  </si>
  <si>
    <t>прочие (телевиз., вод. нагреват)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</si>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</sst>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Liberation Serif"/>
      <family val="1"/>
      <charset val="204"/>
    </font>
    <font>
      <u/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u/>
      <sz val="10"/>
      <color theme="10"/>
      <name val="Calibri"/>
      <family val="2"/>
      <scheme val="minor"/>
    </font>
    <font>
      <sz val="11"/>
      <color theme="1"/>
      <name val="Liberation Serif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1" fontId="6" fillId="0" borderId="9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" fontId="6" fillId="0" borderId="1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6" fillId="0" borderId="11" xfId="0" applyNumberFormat="1" applyFont="1" applyBorder="1" applyAlignment="1">
      <alignment vertical="center" wrapText="1"/>
    </xf>
    <xf numFmtId="1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1" fontId="6" fillId="0" borderId="1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1" fontId="6" fillId="0" borderId="11" xfId="0" applyNumberFormat="1" applyFont="1" applyBorder="1" applyAlignment="1">
      <alignment vertical="center" wrapText="1"/>
    </xf>
    <xf numFmtId="1" fontId="6" fillId="0" borderId="3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view="pageBreakPreview" topLeftCell="A133" zoomScale="60" zoomScaleNormal="100" workbookViewId="0">
      <selection activeCell="D18" sqref="D18"/>
    </sheetView>
  </sheetViews>
  <sheetFormatPr defaultRowHeight="15" x14ac:dyDescent="0.25"/>
  <cols>
    <col min="1" max="1" width="7.7109375" customWidth="1"/>
    <col min="2" max="2" width="16.42578125" customWidth="1"/>
    <col min="3" max="3" width="13" customWidth="1"/>
    <col min="4" max="4" width="11.85546875" customWidth="1"/>
    <col min="5" max="5" width="11.7109375" customWidth="1"/>
    <col min="6" max="6" width="11.85546875" customWidth="1"/>
    <col min="7" max="7" width="11.42578125" customWidth="1"/>
    <col min="8" max="8" width="10.28515625" customWidth="1"/>
    <col min="9" max="9" width="10.7109375" customWidth="1"/>
  </cols>
  <sheetData>
    <row r="1" spans="1:9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</row>
    <row r="4" spans="1:9" x14ac:dyDescent="0.25">
      <c r="A4" s="73" t="s">
        <v>2</v>
      </c>
      <c r="B4" s="73"/>
      <c r="C4" s="73"/>
      <c r="D4" s="73"/>
      <c r="E4" s="73"/>
      <c r="F4" s="73"/>
      <c r="G4" s="73"/>
      <c r="H4" s="73"/>
      <c r="I4" s="73"/>
    </row>
    <row r="5" spans="1:9" x14ac:dyDescent="0.25">
      <c r="A5" s="73" t="s">
        <v>3</v>
      </c>
      <c r="B5" s="73"/>
      <c r="C5" s="73"/>
      <c r="D5" s="73"/>
      <c r="E5" s="73"/>
      <c r="F5" s="73"/>
      <c r="G5" s="73"/>
      <c r="H5" s="73"/>
      <c r="I5" s="73"/>
    </row>
    <row r="6" spans="1:9" ht="15.75" thickBot="1" x14ac:dyDescent="0.3">
      <c r="A6" s="74" t="s">
        <v>4</v>
      </c>
      <c r="B6" s="74"/>
      <c r="C6" s="74"/>
      <c r="D6" s="74"/>
      <c r="E6" s="74"/>
      <c r="F6" s="74"/>
      <c r="G6" s="74"/>
      <c r="H6" s="74"/>
      <c r="I6" s="74"/>
    </row>
    <row r="7" spans="1:9" ht="230.25" thickBot="1" x14ac:dyDescent="0.3">
      <c r="A7" s="71" t="s">
        <v>5</v>
      </c>
      <c r="B7" s="71" t="s">
        <v>6</v>
      </c>
      <c r="C7" s="71" t="s">
        <v>7</v>
      </c>
      <c r="D7" s="71" t="s">
        <v>8</v>
      </c>
      <c r="E7" s="71" t="s">
        <v>9</v>
      </c>
      <c r="F7" s="1" t="s">
        <v>10</v>
      </c>
      <c r="G7" s="1" t="s">
        <v>11</v>
      </c>
      <c r="H7" s="66" t="s">
        <v>12</v>
      </c>
      <c r="I7" s="66" t="s">
        <v>13</v>
      </c>
    </row>
    <row r="8" spans="1:9" ht="26.25" thickBot="1" x14ac:dyDescent="0.3">
      <c r="A8" s="72"/>
      <c r="B8" s="72"/>
      <c r="C8" s="72"/>
      <c r="D8" s="72"/>
      <c r="E8" s="72"/>
      <c r="F8" s="2" t="s">
        <v>14</v>
      </c>
      <c r="G8" s="2" t="s">
        <v>15</v>
      </c>
      <c r="H8" s="67"/>
      <c r="I8" s="67"/>
    </row>
    <row r="9" spans="1:9" ht="15.75" thickBot="1" x14ac:dyDescent="0.3">
      <c r="A9" s="3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</row>
    <row r="10" spans="1:9" ht="73.150000000000006" customHeight="1" thickBot="1" x14ac:dyDescent="0.3">
      <c r="A10" s="45" t="s">
        <v>16</v>
      </c>
      <c r="B10" s="46"/>
      <c r="C10" s="68" t="s">
        <v>17</v>
      </c>
      <c r="D10" s="69"/>
      <c r="E10" s="69"/>
      <c r="F10" s="69"/>
      <c r="G10" s="69"/>
      <c r="H10" s="69"/>
      <c r="I10" s="70"/>
    </row>
    <row r="11" spans="1:9" ht="45" customHeight="1" thickBot="1" x14ac:dyDescent="0.3">
      <c r="A11" s="45" t="s">
        <v>18</v>
      </c>
      <c r="B11" s="46"/>
      <c r="C11" s="4">
        <v>41.4</v>
      </c>
      <c r="D11" s="4"/>
      <c r="E11" s="4">
        <v>39.799999999999997</v>
      </c>
      <c r="F11" s="4"/>
      <c r="G11" s="4"/>
      <c r="H11" s="4"/>
      <c r="I11" s="4"/>
    </row>
    <row r="12" spans="1:9" ht="15.75" thickBot="1" x14ac:dyDescent="0.3">
      <c r="A12" s="45" t="s">
        <v>19</v>
      </c>
      <c r="B12" s="46"/>
      <c r="C12" s="4"/>
      <c r="D12" s="4"/>
      <c r="E12" s="4"/>
      <c r="F12" s="4"/>
      <c r="G12" s="4"/>
      <c r="H12" s="4"/>
      <c r="I12" s="4"/>
    </row>
    <row r="13" spans="1:9" ht="45.75" customHeight="1" thickBot="1" x14ac:dyDescent="0.3">
      <c r="A13" s="45" t="s">
        <v>20</v>
      </c>
      <c r="B13" s="46"/>
      <c r="C13" s="4">
        <v>4</v>
      </c>
      <c r="D13" s="4" t="s">
        <v>21</v>
      </c>
      <c r="E13" s="4">
        <v>4</v>
      </c>
      <c r="F13" s="4"/>
      <c r="G13" s="4"/>
      <c r="H13" s="4"/>
      <c r="I13" s="4"/>
    </row>
    <row r="14" spans="1:9" ht="23.45" customHeight="1" thickBot="1" x14ac:dyDescent="0.3">
      <c r="A14" s="45" t="s">
        <v>22</v>
      </c>
      <c r="B14" s="46"/>
      <c r="C14" s="4">
        <v>37.4</v>
      </c>
      <c r="D14" s="4"/>
      <c r="E14" s="4">
        <v>35.799999999999997</v>
      </c>
      <c r="F14" s="4"/>
      <c r="G14" s="4"/>
      <c r="H14" s="4"/>
      <c r="I14" s="4"/>
    </row>
    <row r="15" spans="1:9" ht="47.25" customHeight="1" thickBot="1" x14ac:dyDescent="0.3">
      <c r="A15" s="45" t="s">
        <v>23</v>
      </c>
      <c r="B15" s="46"/>
      <c r="C15" s="4">
        <v>37.1</v>
      </c>
      <c r="D15" s="4"/>
      <c r="E15" s="4">
        <v>48.1</v>
      </c>
      <c r="F15" s="4"/>
      <c r="G15" s="4" t="s">
        <v>21</v>
      </c>
      <c r="H15" s="4"/>
      <c r="I15" s="4"/>
    </row>
    <row r="16" spans="1:9" x14ac:dyDescent="0.25">
      <c r="A16" s="57" t="s">
        <v>24</v>
      </c>
      <c r="B16" s="58"/>
      <c r="C16" s="5">
        <f>C17+C18+C20+C19</f>
        <v>33667.22</v>
      </c>
      <c r="D16" s="5">
        <f>D17+D18+D20+D19</f>
        <v>40174.300000000003</v>
      </c>
      <c r="E16" s="5">
        <f>E17+E18+E20+E19</f>
        <v>39723.1</v>
      </c>
      <c r="F16" s="6">
        <f>E16/D16*100</f>
        <v>98.876893934679629</v>
      </c>
      <c r="G16" s="5">
        <f>E16/C16*100</f>
        <v>117.98746674064564</v>
      </c>
      <c r="H16" s="5"/>
      <c r="I16" s="7"/>
    </row>
    <row r="17" spans="1:9" x14ac:dyDescent="0.25">
      <c r="A17" s="59" t="s">
        <v>25</v>
      </c>
      <c r="B17" s="60"/>
      <c r="C17" s="8">
        <f>C22+C40+C125+C130+C134+C120</f>
        <v>10922</v>
      </c>
      <c r="D17" s="8">
        <f>D22+D40+D125+D130+D134+D120</f>
        <v>13852.900000000001</v>
      </c>
      <c r="E17" s="8">
        <f>E22+E40+E125+E130+E134+E120</f>
        <v>13780.700000000003</v>
      </c>
      <c r="F17" s="6">
        <f t="shared" ref="F17:F20" si="0">E17/D17*100</f>
        <v>99.478809491153484</v>
      </c>
      <c r="G17" s="6">
        <f>E17/C17*100</f>
        <v>126.17377769639262</v>
      </c>
      <c r="H17" s="8"/>
      <c r="I17" s="9"/>
    </row>
    <row r="18" spans="1:9" x14ac:dyDescent="0.25">
      <c r="A18" s="59" t="s">
        <v>26</v>
      </c>
      <c r="B18" s="60"/>
      <c r="C18" s="8">
        <f>C23+C41+C126+C131+C135</f>
        <v>17614.800000000003</v>
      </c>
      <c r="D18" s="8">
        <f>D23+D41+D126+D131+D135</f>
        <v>20900.7</v>
      </c>
      <c r="E18" s="8">
        <f>E23+E41+E126+E131+E135</f>
        <v>20900.7</v>
      </c>
      <c r="F18" s="6">
        <f t="shared" si="0"/>
        <v>100</v>
      </c>
      <c r="G18" s="6">
        <f>E18/C18*100</f>
        <v>118.65419987737582</v>
      </c>
      <c r="H18" s="8"/>
      <c r="I18" s="9"/>
    </row>
    <row r="19" spans="1:9" x14ac:dyDescent="0.25">
      <c r="A19" s="10"/>
      <c r="B19" s="8" t="s">
        <v>27</v>
      </c>
      <c r="C19" s="8">
        <f>C136+C42+C24</f>
        <v>921.90000000000009</v>
      </c>
      <c r="D19" s="8">
        <f>D42+D136+D24</f>
        <v>655.5</v>
      </c>
      <c r="E19" s="8">
        <f>E42+E136+E24</f>
        <v>655.5</v>
      </c>
      <c r="F19" s="6">
        <f t="shared" si="0"/>
        <v>100</v>
      </c>
      <c r="G19" s="8">
        <v>0</v>
      </c>
      <c r="H19" s="8"/>
      <c r="I19" s="9"/>
    </row>
    <row r="20" spans="1:9" ht="15.75" thickBot="1" x14ac:dyDescent="0.3">
      <c r="A20" s="59" t="s">
        <v>28</v>
      </c>
      <c r="B20" s="60"/>
      <c r="C20" s="8">
        <f>C25+C43+C128+C132+C137</f>
        <v>4208.5199999999995</v>
      </c>
      <c r="D20" s="8">
        <f>D25+D43+D128+D132+D137</f>
        <v>4765.2000000000007</v>
      </c>
      <c r="E20" s="8">
        <f>E25+E43+E128+E132+E137</f>
        <v>4386.2</v>
      </c>
      <c r="F20" s="6">
        <f t="shared" si="0"/>
        <v>92.046503819356985</v>
      </c>
      <c r="G20" s="6">
        <f>E20/C20*100</f>
        <v>104.22191174094458</v>
      </c>
      <c r="H20" s="8"/>
      <c r="I20" s="9"/>
    </row>
    <row r="21" spans="1:9" ht="57.75" thickBot="1" x14ac:dyDescent="0.3">
      <c r="A21" s="47">
        <v>210</v>
      </c>
      <c r="B21" s="11" t="s">
        <v>29</v>
      </c>
      <c r="C21" s="12">
        <f>C22+C23+C25+C24</f>
        <v>25620.800000000003</v>
      </c>
      <c r="D21" s="12">
        <f>D22+D23+D25+D24</f>
        <v>29723.1</v>
      </c>
      <c r="E21" s="12">
        <f>E22+E23+E25</f>
        <v>29661.4</v>
      </c>
      <c r="F21" s="13">
        <f>E21/D21*100</f>
        <v>99.792417345431673</v>
      </c>
      <c r="G21" s="25">
        <f>E21/C21*100</f>
        <v>115.77077999125709</v>
      </c>
      <c r="H21" s="12"/>
      <c r="I21" s="50"/>
    </row>
    <row r="22" spans="1:9" ht="29.25" thickBot="1" x14ac:dyDescent="0.3">
      <c r="A22" s="48"/>
      <c r="B22" s="14" t="s">
        <v>30</v>
      </c>
      <c r="C22" s="8">
        <f>C27+C35+C125</f>
        <v>7561.0999999999995</v>
      </c>
      <c r="D22" s="8">
        <f t="shared" ref="D22:E23" si="1">D27+D35</f>
        <v>9127.2000000000007</v>
      </c>
      <c r="E22" s="8">
        <f t="shared" si="1"/>
        <v>9124.4000000000015</v>
      </c>
      <c r="F22" s="13">
        <f t="shared" ref="F22:F46" si="2">E22/D22*100</f>
        <v>99.969322464720847</v>
      </c>
      <c r="G22" s="25">
        <f t="shared" ref="G22:G30" si="3">E22/C22*100</f>
        <v>120.67556307944614</v>
      </c>
      <c r="H22" s="8"/>
      <c r="I22" s="51"/>
    </row>
    <row r="23" spans="1:9" ht="29.25" thickBot="1" x14ac:dyDescent="0.3">
      <c r="A23" s="48"/>
      <c r="B23" s="14" t="s">
        <v>31</v>
      </c>
      <c r="C23" s="8">
        <f>C28+C36+C126</f>
        <v>17214.300000000003</v>
      </c>
      <c r="D23" s="8">
        <f t="shared" si="1"/>
        <v>20215.3</v>
      </c>
      <c r="E23" s="8">
        <f t="shared" si="1"/>
        <v>20215.3</v>
      </c>
      <c r="F23" s="13">
        <f t="shared" si="2"/>
        <v>100</v>
      </c>
      <c r="G23" s="25">
        <f t="shared" si="3"/>
        <v>117.4331805533771</v>
      </c>
      <c r="H23" s="8"/>
      <c r="I23" s="51"/>
    </row>
    <row r="24" spans="1:9" ht="15.75" thickBot="1" x14ac:dyDescent="0.3">
      <c r="A24" s="48"/>
      <c r="B24" s="14" t="s">
        <v>27</v>
      </c>
      <c r="C24" s="8">
        <f>C29+C37+C127</f>
        <v>438.90000000000003</v>
      </c>
      <c r="D24" s="8">
        <f>D29+D37</f>
        <v>0</v>
      </c>
      <c r="E24" s="8">
        <f>E29+E37</f>
        <v>0</v>
      </c>
      <c r="F24" s="13">
        <v>0</v>
      </c>
      <c r="G24" s="25">
        <v>0</v>
      </c>
      <c r="H24" s="8"/>
      <c r="I24" s="51"/>
    </row>
    <row r="25" spans="1:9" ht="29.25" thickBot="1" x14ac:dyDescent="0.3">
      <c r="A25" s="49"/>
      <c r="B25" s="15" t="s">
        <v>32</v>
      </c>
      <c r="C25" s="4">
        <f t="shared" ref="C25:E25" si="4">C30+C38</f>
        <v>406.5</v>
      </c>
      <c r="D25" s="4">
        <f t="shared" si="4"/>
        <v>380.6</v>
      </c>
      <c r="E25" s="4">
        <f t="shared" si="4"/>
        <v>321.7</v>
      </c>
      <c r="F25" s="13">
        <f t="shared" si="2"/>
        <v>84.524435102469781</v>
      </c>
      <c r="G25" s="25">
        <f t="shared" si="3"/>
        <v>79.138991389913897</v>
      </c>
      <c r="H25" s="4"/>
      <c r="I25" s="52"/>
    </row>
    <row r="26" spans="1:9" ht="29.25" thickBot="1" x14ac:dyDescent="0.3">
      <c r="A26" s="47">
        <v>211</v>
      </c>
      <c r="B26" s="11" t="s">
        <v>33</v>
      </c>
      <c r="C26" s="8">
        <f>C27+C28+C30+C29</f>
        <v>19475.900000000001</v>
      </c>
      <c r="D26" s="8">
        <f>D27+D28+D30+D29</f>
        <v>22828.799999999999</v>
      </c>
      <c r="E26" s="8">
        <f>E27+E28+E30</f>
        <v>22783.599999999999</v>
      </c>
      <c r="F26" s="13">
        <f t="shared" si="2"/>
        <v>99.802004485562094</v>
      </c>
      <c r="G26" s="25">
        <f t="shared" si="3"/>
        <v>116.98355403344645</v>
      </c>
      <c r="H26" s="8"/>
      <c r="I26" s="50"/>
    </row>
    <row r="27" spans="1:9" ht="29.25" thickBot="1" x14ac:dyDescent="0.3">
      <c r="A27" s="48"/>
      <c r="B27" s="14" t="s">
        <v>30</v>
      </c>
      <c r="C27" s="8">
        <v>5766.2</v>
      </c>
      <c r="D27" s="8">
        <v>7010.1</v>
      </c>
      <c r="E27" s="8">
        <v>7010.1</v>
      </c>
      <c r="F27" s="13">
        <f t="shared" si="2"/>
        <v>100</v>
      </c>
      <c r="G27" s="25">
        <f t="shared" si="3"/>
        <v>121.57226596371962</v>
      </c>
      <c r="H27" s="8"/>
      <c r="I27" s="51"/>
    </row>
    <row r="28" spans="1:9" ht="29.25" thickBot="1" x14ac:dyDescent="0.3">
      <c r="A28" s="48"/>
      <c r="B28" s="14" t="s">
        <v>31</v>
      </c>
      <c r="C28" s="8">
        <v>13138.2</v>
      </c>
      <c r="D28" s="8">
        <v>15526.4</v>
      </c>
      <c r="E28" s="8">
        <v>15526.4</v>
      </c>
      <c r="F28" s="13">
        <f t="shared" si="2"/>
        <v>100</v>
      </c>
      <c r="G28" s="25">
        <f t="shared" si="3"/>
        <v>118.17752812409614</v>
      </c>
      <c r="H28" s="8"/>
      <c r="I28" s="51"/>
    </row>
    <row r="29" spans="1:9" ht="15.75" thickBot="1" x14ac:dyDescent="0.3">
      <c r="A29" s="48"/>
      <c r="B29" s="14" t="s">
        <v>27</v>
      </c>
      <c r="C29" s="8">
        <v>259.3</v>
      </c>
      <c r="D29" s="8">
        <v>0</v>
      </c>
      <c r="E29" s="8">
        <v>0</v>
      </c>
      <c r="F29" s="13">
        <v>0</v>
      </c>
      <c r="G29" s="25" t="s">
        <v>21</v>
      </c>
      <c r="H29" s="8"/>
      <c r="I29" s="51"/>
    </row>
    <row r="30" spans="1:9" ht="29.25" thickBot="1" x14ac:dyDescent="0.3">
      <c r="A30" s="49"/>
      <c r="B30" s="15" t="s">
        <v>32</v>
      </c>
      <c r="C30" s="4">
        <v>312.2</v>
      </c>
      <c r="D30" s="4">
        <v>292.3</v>
      </c>
      <c r="E30" s="4">
        <v>247.1</v>
      </c>
      <c r="F30" s="13">
        <f t="shared" si="2"/>
        <v>84.536435169346561</v>
      </c>
      <c r="G30" s="25">
        <f t="shared" si="3"/>
        <v>79.147982062780272</v>
      </c>
      <c r="H30" s="4"/>
      <c r="I30" s="52"/>
    </row>
    <row r="31" spans="1:9" ht="87.75" customHeight="1" thickBot="1" x14ac:dyDescent="0.3">
      <c r="A31" s="15">
        <v>212</v>
      </c>
      <c r="B31" s="16" t="s">
        <v>34</v>
      </c>
      <c r="C31" s="4"/>
      <c r="D31" s="4"/>
      <c r="E31" s="4"/>
      <c r="F31" s="13" t="s">
        <v>21</v>
      </c>
      <c r="G31" s="17" t="s">
        <v>21</v>
      </c>
      <c r="H31" s="4"/>
      <c r="I31" s="4"/>
    </row>
    <row r="32" spans="1:9" ht="33" customHeight="1" thickBot="1" x14ac:dyDescent="0.3">
      <c r="A32" s="45" t="s">
        <v>35</v>
      </c>
      <c r="B32" s="46"/>
      <c r="C32" s="4"/>
      <c r="D32" s="4"/>
      <c r="E32" s="4"/>
      <c r="F32" s="13" t="s">
        <v>21</v>
      </c>
      <c r="G32" s="17" t="s">
        <v>21</v>
      </c>
      <c r="H32" s="4"/>
      <c r="I32" s="4"/>
    </row>
    <row r="33" spans="1:9" ht="15.75" thickBot="1" x14ac:dyDescent="0.3">
      <c r="A33" s="45" t="s">
        <v>36</v>
      </c>
      <c r="B33" s="46"/>
      <c r="C33" s="4"/>
      <c r="D33" s="4"/>
      <c r="E33" s="4"/>
      <c r="F33" s="13" t="s">
        <v>21</v>
      </c>
      <c r="G33" s="17" t="s">
        <v>21</v>
      </c>
      <c r="H33" s="4"/>
      <c r="I33" s="4"/>
    </row>
    <row r="34" spans="1:9" ht="43.5" thickBot="1" x14ac:dyDescent="0.3">
      <c r="A34" s="47">
        <v>213</v>
      </c>
      <c r="B34" s="11" t="s">
        <v>37</v>
      </c>
      <c r="C34" s="8">
        <f>C35+C36+C38+C37</f>
        <v>5979</v>
      </c>
      <c r="D34" s="8">
        <f>D35+D36+D38+D37</f>
        <v>6894.3</v>
      </c>
      <c r="E34" s="8">
        <f>E35+E36+E38</f>
        <v>6877.8</v>
      </c>
      <c r="F34" s="13">
        <f t="shared" si="2"/>
        <v>99.760671859362077</v>
      </c>
      <c r="G34" s="17">
        <f t="shared" ref="G34:G43" si="5">E34/C34*100</f>
        <v>115.03261414952333</v>
      </c>
      <c r="H34" s="8"/>
      <c r="I34" s="50"/>
    </row>
    <row r="35" spans="1:9" ht="29.25" thickBot="1" x14ac:dyDescent="0.3">
      <c r="A35" s="48"/>
      <c r="B35" s="14" t="s">
        <v>30</v>
      </c>
      <c r="C35" s="8">
        <v>1740.7</v>
      </c>
      <c r="D35" s="8">
        <v>2117.1</v>
      </c>
      <c r="E35" s="8">
        <v>2114.3000000000002</v>
      </c>
      <c r="F35" s="13">
        <f t="shared" si="2"/>
        <v>99.8677436115441</v>
      </c>
      <c r="G35" s="17">
        <f t="shared" si="5"/>
        <v>121.46262997644625</v>
      </c>
      <c r="H35" s="8"/>
      <c r="I35" s="51"/>
    </row>
    <row r="36" spans="1:9" ht="29.25" thickBot="1" x14ac:dyDescent="0.3">
      <c r="A36" s="48"/>
      <c r="B36" s="14" t="s">
        <v>31</v>
      </c>
      <c r="C36" s="8">
        <v>3967.7</v>
      </c>
      <c r="D36" s="8">
        <v>4688.8999999999996</v>
      </c>
      <c r="E36" s="8">
        <v>4688.8999999999996</v>
      </c>
      <c r="F36" s="13">
        <f t="shared" si="2"/>
        <v>100</v>
      </c>
      <c r="G36" s="17">
        <f t="shared" si="5"/>
        <v>118.17677747813595</v>
      </c>
      <c r="H36" s="8"/>
      <c r="I36" s="51"/>
    </row>
    <row r="37" spans="1:9" ht="15.75" thickBot="1" x14ac:dyDescent="0.3">
      <c r="A37" s="48"/>
      <c r="B37" s="14" t="s">
        <v>27</v>
      </c>
      <c r="C37" s="8">
        <v>176.3</v>
      </c>
      <c r="D37" s="8">
        <v>0</v>
      </c>
      <c r="E37" s="8">
        <v>0</v>
      </c>
      <c r="F37" s="13">
        <v>0</v>
      </c>
      <c r="G37" s="17" t="s">
        <v>21</v>
      </c>
      <c r="H37" s="8"/>
      <c r="I37" s="51"/>
    </row>
    <row r="38" spans="1:9" ht="29.25" thickBot="1" x14ac:dyDescent="0.3">
      <c r="A38" s="49"/>
      <c r="B38" s="15" t="s">
        <v>32</v>
      </c>
      <c r="C38" s="4">
        <v>94.3</v>
      </c>
      <c r="D38" s="4">
        <v>88.3</v>
      </c>
      <c r="E38" s="4">
        <v>74.599999999999994</v>
      </c>
      <c r="F38" s="13">
        <f t="shared" si="2"/>
        <v>84.484711211778034</v>
      </c>
      <c r="G38" s="17">
        <f t="shared" si="5"/>
        <v>79.109225874867434</v>
      </c>
      <c r="H38" s="4"/>
      <c r="I38" s="52"/>
    </row>
    <row r="39" spans="1:9" ht="29.25" thickBot="1" x14ac:dyDescent="0.3">
      <c r="A39" s="47">
        <v>220</v>
      </c>
      <c r="B39" s="18" t="s">
        <v>38</v>
      </c>
      <c r="C39" s="8">
        <f>C40+C41+C43+C42</f>
        <v>3399.6000000000004</v>
      </c>
      <c r="D39" s="8">
        <f>D40+D41+D43</f>
        <v>4250.2</v>
      </c>
      <c r="E39" s="8">
        <f>E40+E41+E43</f>
        <v>4118.5</v>
      </c>
      <c r="F39" s="13">
        <f t="shared" si="2"/>
        <v>96.901322290715726</v>
      </c>
      <c r="G39" s="17">
        <f t="shared" si="5"/>
        <v>121.14660548299798</v>
      </c>
      <c r="H39" s="8"/>
      <c r="I39" s="50"/>
    </row>
    <row r="40" spans="1:9" ht="29.25" thickBot="1" x14ac:dyDescent="0.3">
      <c r="A40" s="48"/>
      <c r="B40" s="14" t="s">
        <v>30</v>
      </c>
      <c r="C40" s="8">
        <f>C46+C51+C106+C115+C121</f>
        <v>2956.3</v>
      </c>
      <c r="D40" s="8">
        <f t="shared" ref="C40:E41" si="6">D46+D51+D106+D115</f>
        <v>4131.8999999999996</v>
      </c>
      <c r="E40" s="8">
        <f t="shared" si="6"/>
        <v>4062.5</v>
      </c>
      <c r="F40" s="13">
        <f t="shared" si="2"/>
        <v>98.32038529490066</v>
      </c>
      <c r="G40" s="17">
        <f t="shared" si="5"/>
        <v>137.41839461489022</v>
      </c>
      <c r="H40" s="8"/>
      <c r="I40" s="51"/>
    </row>
    <row r="41" spans="1:9" ht="29.25" thickBot="1" x14ac:dyDescent="0.3">
      <c r="A41" s="48"/>
      <c r="B41" s="14" t="s">
        <v>31</v>
      </c>
      <c r="C41" s="8">
        <f t="shared" si="6"/>
        <v>44</v>
      </c>
      <c r="D41" s="8">
        <f t="shared" si="6"/>
        <v>44</v>
      </c>
      <c r="E41" s="8">
        <f t="shared" si="6"/>
        <v>44</v>
      </c>
      <c r="F41" s="13">
        <f t="shared" si="2"/>
        <v>100</v>
      </c>
      <c r="G41" s="17">
        <f t="shared" si="5"/>
        <v>100</v>
      </c>
      <c r="H41" s="8"/>
      <c r="I41" s="51"/>
    </row>
    <row r="42" spans="1:9" ht="29.25" thickBot="1" x14ac:dyDescent="0.3">
      <c r="A42" s="48"/>
      <c r="B42" s="14" t="s">
        <v>39</v>
      </c>
      <c r="C42" s="8">
        <f>C53+C108</f>
        <v>285.40000000000003</v>
      </c>
      <c r="D42" s="8">
        <f>D108+D127+D53+D117</f>
        <v>240.5</v>
      </c>
      <c r="E42" s="8">
        <f>E108+E53+E117+E127</f>
        <v>240.5</v>
      </c>
      <c r="F42" s="13">
        <f t="shared" si="2"/>
        <v>100</v>
      </c>
      <c r="G42" s="17">
        <f t="shared" si="5"/>
        <v>84.267694463910289</v>
      </c>
      <c r="H42" s="8"/>
      <c r="I42" s="51"/>
    </row>
    <row r="43" spans="1:9" ht="29.25" thickBot="1" x14ac:dyDescent="0.3">
      <c r="A43" s="49"/>
      <c r="B43" s="15" t="s">
        <v>32</v>
      </c>
      <c r="C43" s="4">
        <f>C48+C109+C118+C132</f>
        <v>113.9</v>
      </c>
      <c r="D43" s="4">
        <f>D48+D109+D118</f>
        <v>74.3</v>
      </c>
      <c r="E43" s="4">
        <f>E48+E54+E109+E118</f>
        <v>12</v>
      </c>
      <c r="F43" s="13">
        <f t="shared" si="2"/>
        <v>16.150740242261104</v>
      </c>
      <c r="G43" s="17">
        <f t="shared" si="5"/>
        <v>10.535557506584722</v>
      </c>
      <c r="H43" s="4"/>
      <c r="I43" s="52"/>
    </row>
    <row r="44" spans="1:9" ht="15.75" thickBot="1" x14ac:dyDescent="0.3">
      <c r="A44" s="14"/>
      <c r="B44" s="19" t="s">
        <v>19</v>
      </c>
      <c r="C44" s="8"/>
      <c r="D44" s="8"/>
      <c r="E44" s="8"/>
      <c r="F44" s="13" t="s">
        <v>21</v>
      </c>
      <c r="G44" s="17" t="s">
        <v>21</v>
      </c>
      <c r="H44" s="8"/>
      <c r="I44" s="8"/>
    </row>
    <row r="45" spans="1:9" ht="15.75" thickBot="1" x14ac:dyDescent="0.3">
      <c r="A45" s="47">
        <v>221</v>
      </c>
      <c r="B45" s="20" t="s">
        <v>40</v>
      </c>
      <c r="C45" s="12">
        <f>C46+C47+C48</f>
        <v>0</v>
      </c>
      <c r="D45" s="21">
        <f>D46+D47+D48</f>
        <v>1</v>
      </c>
      <c r="E45" s="12">
        <f>E46+E47+E48</f>
        <v>0</v>
      </c>
      <c r="F45" s="13">
        <f t="shared" si="2"/>
        <v>0</v>
      </c>
      <c r="G45" s="17">
        <v>0</v>
      </c>
      <c r="H45" s="12"/>
      <c r="I45" s="47"/>
    </row>
    <row r="46" spans="1:9" ht="29.25" thickBot="1" x14ac:dyDescent="0.3">
      <c r="A46" s="48"/>
      <c r="B46" s="14" t="s">
        <v>30</v>
      </c>
      <c r="C46" s="8">
        <v>0</v>
      </c>
      <c r="D46" s="8">
        <v>1</v>
      </c>
      <c r="E46" s="8">
        <v>0</v>
      </c>
      <c r="F46" s="13">
        <f t="shared" si="2"/>
        <v>0</v>
      </c>
      <c r="G46" s="17">
        <v>0</v>
      </c>
      <c r="H46" s="8"/>
      <c r="I46" s="48"/>
    </row>
    <row r="47" spans="1:9" ht="29.25" thickBot="1" x14ac:dyDescent="0.3">
      <c r="A47" s="48"/>
      <c r="B47" s="14" t="s">
        <v>31</v>
      </c>
      <c r="C47" s="8"/>
      <c r="D47" s="8"/>
      <c r="E47" s="8"/>
      <c r="F47" s="12"/>
      <c r="G47" s="12">
        <v>0</v>
      </c>
      <c r="H47" s="8"/>
      <c r="I47" s="48"/>
    </row>
    <row r="48" spans="1:9" ht="29.25" thickBot="1" x14ac:dyDescent="0.3">
      <c r="A48" s="49"/>
      <c r="B48" s="15" t="s">
        <v>32</v>
      </c>
      <c r="C48" s="4"/>
      <c r="D48" s="4"/>
      <c r="E48" s="4"/>
      <c r="F48" s="12"/>
      <c r="G48" s="22">
        <v>0</v>
      </c>
      <c r="H48" s="4"/>
      <c r="I48" s="49"/>
    </row>
    <row r="49" spans="1:9" ht="29.25" thickBot="1" x14ac:dyDescent="0.3">
      <c r="A49" s="15">
        <v>222</v>
      </c>
      <c r="B49" s="16" t="s">
        <v>41</v>
      </c>
      <c r="C49" s="4"/>
      <c r="D49" s="4"/>
      <c r="E49" s="4"/>
      <c r="F49" s="12"/>
      <c r="G49" s="4"/>
      <c r="H49" s="4"/>
      <c r="I49" s="4"/>
    </row>
    <row r="50" spans="1:9" ht="43.5" thickBot="1" x14ac:dyDescent="0.3">
      <c r="A50" s="47">
        <v>223</v>
      </c>
      <c r="B50" s="23" t="s">
        <v>42</v>
      </c>
      <c r="C50" s="24">
        <f>C51+C52+C53+C54</f>
        <v>1430.6</v>
      </c>
      <c r="D50" s="24">
        <f>D51+D52+D53+D54</f>
        <v>1681</v>
      </c>
      <c r="E50" s="24">
        <f>E51+E52+E53+E54</f>
        <v>1612.6</v>
      </c>
      <c r="F50" s="25">
        <f t="shared" ref="F50:F57" si="7">E50/D50*100</f>
        <v>95.930993456276028</v>
      </c>
      <c r="G50" s="26">
        <f>E50/C50*100</f>
        <v>112.72193485250943</v>
      </c>
      <c r="H50" s="12"/>
      <c r="I50" s="47"/>
    </row>
    <row r="51" spans="1:9" ht="29.25" thickBot="1" x14ac:dyDescent="0.3">
      <c r="A51" s="48"/>
      <c r="B51" s="14" t="s">
        <v>30</v>
      </c>
      <c r="C51" s="22">
        <v>1145.8</v>
      </c>
      <c r="D51" s="22">
        <v>1533.5</v>
      </c>
      <c r="E51" s="28">
        <v>1465.1</v>
      </c>
      <c r="F51" s="25">
        <f t="shared" si="7"/>
        <v>95.539615259210947</v>
      </c>
      <c r="G51" s="26">
        <f t="shared" ref="G51:G57" si="8">E51/C51*100</f>
        <v>127.86699249432712</v>
      </c>
      <c r="H51" s="8"/>
      <c r="I51" s="48"/>
    </row>
    <row r="52" spans="1:9" ht="29.25" thickBot="1" x14ac:dyDescent="0.3">
      <c r="A52" s="48"/>
      <c r="B52" s="14" t="s">
        <v>31</v>
      </c>
      <c r="C52" s="22"/>
      <c r="D52" s="22"/>
      <c r="E52" s="28"/>
      <c r="F52" s="25"/>
      <c r="G52" s="26">
        <v>0</v>
      </c>
      <c r="H52" s="8"/>
      <c r="I52" s="48"/>
    </row>
    <row r="53" spans="1:9" ht="15.75" thickBot="1" x14ac:dyDescent="0.3">
      <c r="A53" s="59"/>
      <c r="B53" s="14" t="s">
        <v>27</v>
      </c>
      <c r="C53" s="22">
        <v>284.8</v>
      </c>
      <c r="D53" s="22">
        <v>147.5</v>
      </c>
      <c r="E53" s="28">
        <v>147.5</v>
      </c>
      <c r="F53" s="25">
        <f t="shared" si="7"/>
        <v>100</v>
      </c>
      <c r="G53" s="26">
        <f t="shared" si="8"/>
        <v>51.790730337078649</v>
      </c>
      <c r="H53" s="8"/>
      <c r="I53" s="48"/>
    </row>
    <row r="54" spans="1:9" ht="29.25" thickBot="1" x14ac:dyDescent="0.3">
      <c r="A54" s="53"/>
      <c r="B54" s="15" t="s">
        <v>32</v>
      </c>
      <c r="C54" s="22"/>
      <c r="D54" s="4"/>
      <c r="E54" s="27"/>
      <c r="F54" s="25">
        <v>0</v>
      </c>
      <c r="G54" s="28">
        <v>0</v>
      </c>
      <c r="H54" s="4"/>
      <c r="I54" s="49"/>
    </row>
    <row r="55" spans="1:9" ht="15.75" thickBot="1" x14ac:dyDescent="0.3">
      <c r="A55" s="64" t="s">
        <v>43</v>
      </c>
      <c r="B55" s="65"/>
      <c r="C55" s="29">
        <v>522.70000000000005</v>
      </c>
      <c r="D55" s="29">
        <v>1100.5999999999999</v>
      </c>
      <c r="E55" s="4">
        <v>624</v>
      </c>
      <c r="F55" s="25">
        <f t="shared" si="7"/>
        <v>56.696347446847184</v>
      </c>
      <c r="G55" s="26">
        <f t="shared" si="8"/>
        <v>119.38014157260378</v>
      </c>
      <c r="H55" s="4"/>
      <c r="I55" s="4"/>
    </row>
    <row r="56" spans="1:9" ht="15.75" thickBot="1" x14ac:dyDescent="0.3">
      <c r="A56" s="45" t="s">
        <v>4</v>
      </c>
      <c r="B56" s="46"/>
      <c r="C56" s="4">
        <v>522.70000000000005</v>
      </c>
      <c r="D56" s="4">
        <v>1100.5999999999999</v>
      </c>
      <c r="E56" s="4">
        <v>624</v>
      </c>
      <c r="F56" s="25">
        <f t="shared" si="7"/>
        <v>56.696347446847184</v>
      </c>
      <c r="G56" s="26">
        <f t="shared" si="8"/>
        <v>119.38014157260378</v>
      </c>
      <c r="H56" s="4"/>
      <c r="I56" s="4"/>
    </row>
    <row r="57" spans="1:9" ht="15.75" thickBot="1" x14ac:dyDescent="0.3">
      <c r="A57" s="45" t="s">
        <v>44</v>
      </c>
      <c r="B57" s="46"/>
      <c r="C57" s="4">
        <v>286.77999999999997</v>
      </c>
      <c r="D57" s="4">
        <v>320</v>
      </c>
      <c r="E57" s="4">
        <v>231.2</v>
      </c>
      <c r="F57" s="25">
        <f t="shared" si="7"/>
        <v>72.249999999999986</v>
      </c>
      <c r="G57" s="26">
        <f t="shared" si="8"/>
        <v>80.619290048120519</v>
      </c>
      <c r="H57" s="4"/>
      <c r="I57" s="4"/>
    </row>
    <row r="58" spans="1:9" x14ac:dyDescent="0.25">
      <c r="A58" s="57" t="s">
        <v>45</v>
      </c>
      <c r="B58" s="58"/>
      <c r="C58" s="30"/>
      <c r="D58" s="30"/>
      <c r="E58" s="30"/>
      <c r="F58" s="50"/>
      <c r="G58" s="50"/>
      <c r="H58" s="50"/>
      <c r="I58" s="50"/>
    </row>
    <row r="59" spans="1:9" x14ac:dyDescent="0.25">
      <c r="A59" s="59"/>
      <c r="B59" s="60"/>
      <c r="C59" s="31"/>
      <c r="D59" s="32"/>
      <c r="E59" s="31"/>
      <c r="F59" s="51"/>
      <c r="G59" s="51"/>
      <c r="H59" s="51"/>
      <c r="I59" s="51"/>
    </row>
    <row r="60" spans="1:9" x14ac:dyDescent="0.25">
      <c r="A60" s="59"/>
      <c r="B60" s="60"/>
      <c r="C60" s="30"/>
      <c r="D60" s="30"/>
      <c r="E60" s="30"/>
      <c r="F60" s="51"/>
      <c r="G60" s="51"/>
      <c r="H60" s="51"/>
      <c r="I60" s="51"/>
    </row>
    <row r="61" spans="1:9" ht="15.75" thickBot="1" x14ac:dyDescent="0.3">
      <c r="A61" s="53"/>
      <c r="B61" s="54"/>
      <c r="C61" s="33"/>
      <c r="D61" s="33"/>
      <c r="E61" s="33"/>
      <c r="F61" s="52"/>
      <c r="G61" s="52"/>
      <c r="H61" s="52"/>
      <c r="I61" s="52"/>
    </row>
    <row r="62" spans="1:9" ht="40.9" customHeight="1" thickBot="1" x14ac:dyDescent="0.3">
      <c r="A62" s="45" t="s">
        <v>46</v>
      </c>
      <c r="B62" s="46"/>
      <c r="C62" s="4"/>
      <c r="D62" s="4"/>
      <c r="E62" s="4"/>
      <c r="F62" s="4"/>
      <c r="G62" s="4"/>
      <c r="H62" s="4"/>
      <c r="I62" s="4"/>
    </row>
    <row r="63" spans="1:9" ht="15.75" thickBot="1" x14ac:dyDescent="0.3">
      <c r="A63" s="55" t="s">
        <v>47</v>
      </c>
      <c r="B63" s="56"/>
      <c r="C63" s="4"/>
      <c r="D63" s="4">
        <v>25.8</v>
      </c>
      <c r="E63" s="4">
        <v>45.8</v>
      </c>
      <c r="F63" s="4"/>
      <c r="G63" s="4"/>
      <c r="H63" s="4"/>
      <c r="I63" s="4"/>
    </row>
    <row r="64" spans="1:9" ht="15.75" thickBot="1" x14ac:dyDescent="0.3">
      <c r="A64" s="45" t="s">
        <v>4</v>
      </c>
      <c r="B64" s="46"/>
      <c r="C64" s="4"/>
      <c r="D64" s="4">
        <v>25.8</v>
      </c>
      <c r="E64" s="4">
        <v>45.8</v>
      </c>
      <c r="F64" s="4"/>
      <c r="G64" s="4"/>
      <c r="H64" s="4"/>
      <c r="I64" s="4"/>
    </row>
    <row r="65" spans="1:9" ht="15.75" thickBot="1" x14ac:dyDescent="0.3">
      <c r="A65" s="45" t="s">
        <v>44</v>
      </c>
      <c r="B65" s="46"/>
      <c r="C65" s="4"/>
      <c r="D65" s="4">
        <v>960</v>
      </c>
      <c r="E65" s="4">
        <v>79.59</v>
      </c>
      <c r="F65" s="4"/>
      <c r="G65" s="4"/>
      <c r="H65" s="4"/>
      <c r="I65" s="4"/>
    </row>
    <row r="66" spans="1:9" ht="15.75" thickBot="1" x14ac:dyDescent="0.3">
      <c r="A66" s="45" t="s">
        <v>48</v>
      </c>
      <c r="B66" s="46"/>
      <c r="C66" s="4"/>
      <c r="D66" s="4"/>
      <c r="E66" s="4"/>
      <c r="F66" s="4"/>
      <c r="G66" s="4"/>
      <c r="H66" s="4"/>
      <c r="I66" s="4"/>
    </row>
    <row r="67" spans="1:9" x14ac:dyDescent="0.25">
      <c r="A67" s="57" t="s">
        <v>49</v>
      </c>
      <c r="B67" s="58"/>
      <c r="C67" s="30"/>
      <c r="D67" s="30"/>
      <c r="E67" s="30"/>
      <c r="F67" s="50"/>
      <c r="G67" s="50"/>
      <c r="H67" s="50"/>
      <c r="I67" s="50"/>
    </row>
    <row r="68" spans="1:9" x14ac:dyDescent="0.25">
      <c r="A68" s="59"/>
      <c r="B68" s="60"/>
      <c r="C68" s="31"/>
      <c r="D68" s="31"/>
      <c r="E68" s="31"/>
      <c r="F68" s="51"/>
      <c r="G68" s="51"/>
      <c r="H68" s="51"/>
      <c r="I68" s="51"/>
    </row>
    <row r="69" spans="1:9" x14ac:dyDescent="0.25">
      <c r="A69" s="59"/>
      <c r="B69" s="60"/>
      <c r="C69" s="30"/>
      <c r="D69" s="30"/>
      <c r="E69" s="30"/>
      <c r="F69" s="51"/>
      <c r="G69" s="51"/>
      <c r="H69" s="51"/>
      <c r="I69" s="51"/>
    </row>
    <row r="70" spans="1:9" ht="15.75" thickBot="1" x14ac:dyDescent="0.3">
      <c r="A70" s="53"/>
      <c r="B70" s="54"/>
      <c r="C70" s="34"/>
      <c r="D70" s="33"/>
      <c r="E70" s="33"/>
      <c r="F70" s="52"/>
      <c r="G70" s="52"/>
      <c r="H70" s="52"/>
      <c r="I70" s="52"/>
    </row>
    <row r="71" spans="1:9" x14ac:dyDescent="0.25">
      <c r="A71" s="57" t="s">
        <v>45</v>
      </c>
      <c r="B71" s="58"/>
      <c r="C71" s="30"/>
      <c r="D71" s="30"/>
      <c r="E71" s="30"/>
      <c r="F71" s="50"/>
      <c r="G71" s="50"/>
      <c r="H71" s="50"/>
      <c r="I71" s="50"/>
    </row>
    <row r="72" spans="1:9" x14ac:dyDescent="0.25">
      <c r="A72" s="59"/>
      <c r="B72" s="60"/>
      <c r="C72" s="31"/>
      <c r="D72" s="31"/>
      <c r="E72" s="31"/>
      <c r="F72" s="51"/>
      <c r="G72" s="51"/>
      <c r="H72" s="51"/>
      <c r="I72" s="51"/>
    </row>
    <row r="73" spans="1:9" x14ac:dyDescent="0.25">
      <c r="A73" s="59"/>
      <c r="B73" s="60"/>
      <c r="C73" s="30"/>
      <c r="D73" s="30"/>
      <c r="E73" s="30"/>
      <c r="F73" s="51"/>
      <c r="G73" s="51"/>
      <c r="H73" s="51"/>
      <c r="I73" s="51"/>
    </row>
    <row r="74" spans="1:9" ht="15.75" thickBot="1" x14ac:dyDescent="0.3">
      <c r="A74" s="53"/>
      <c r="B74" s="54"/>
      <c r="C74" s="33"/>
      <c r="D74" s="34"/>
      <c r="E74" s="33"/>
      <c r="F74" s="52"/>
      <c r="G74" s="52"/>
      <c r="H74" s="52"/>
      <c r="I74" s="52"/>
    </row>
    <row r="75" spans="1:9" ht="43.9" customHeight="1" thickBot="1" x14ac:dyDescent="0.3">
      <c r="A75" s="45" t="s">
        <v>50</v>
      </c>
      <c r="B75" s="46"/>
      <c r="C75" s="4"/>
      <c r="D75" s="4"/>
      <c r="E75" s="4"/>
      <c r="F75" s="4"/>
      <c r="G75" s="4"/>
      <c r="H75" s="4"/>
      <c r="I75" s="4"/>
    </row>
    <row r="76" spans="1:9" ht="15.75" thickBot="1" x14ac:dyDescent="0.3">
      <c r="A76" s="55" t="s">
        <v>51</v>
      </c>
      <c r="B76" s="56"/>
      <c r="C76" s="29">
        <v>30.7</v>
      </c>
      <c r="D76" s="29">
        <v>28.9</v>
      </c>
      <c r="E76" s="29">
        <v>35.1</v>
      </c>
      <c r="F76" s="17">
        <f>E76/D76*100</f>
        <v>121.45328719723184</v>
      </c>
      <c r="G76" s="17">
        <f>E76/C76*100</f>
        <v>114.33224755700326</v>
      </c>
      <c r="H76" s="4"/>
      <c r="I76" s="4"/>
    </row>
    <row r="77" spans="1:9" ht="15.75" thickBot="1" x14ac:dyDescent="0.3">
      <c r="A77" s="45" t="s">
        <v>4</v>
      </c>
      <c r="B77" s="46"/>
      <c r="C77" s="4">
        <v>30.7</v>
      </c>
      <c r="D77" s="4">
        <v>28.9</v>
      </c>
      <c r="E77" s="4">
        <v>35.1</v>
      </c>
      <c r="F77" s="17">
        <f>E77/D77*100</f>
        <v>121.45328719723184</v>
      </c>
      <c r="G77" s="17">
        <f t="shared" ref="G77:G78" si="9">E77/C77*100</f>
        <v>114.33224755700326</v>
      </c>
      <c r="H77" s="4"/>
      <c r="I77" s="4"/>
    </row>
    <row r="78" spans="1:9" ht="15.75" thickBot="1" x14ac:dyDescent="0.3">
      <c r="A78" s="45" t="s">
        <v>52</v>
      </c>
      <c r="B78" s="46"/>
      <c r="C78" s="4">
        <v>1154</v>
      </c>
      <c r="D78" s="4">
        <v>1000</v>
      </c>
      <c r="E78" s="4">
        <v>1216</v>
      </c>
      <c r="F78" s="17">
        <f>E78/D78*100</f>
        <v>121.6</v>
      </c>
      <c r="G78" s="17">
        <f t="shared" si="9"/>
        <v>105.37261698440207</v>
      </c>
      <c r="H78" s="4"/>
      <c r="I78" s="4"/>
    </row>
    <row r="79" spans="1:9" x14ac:dyDescent="0.25">
      <c r="A79" s="57" t="s">
        <v>53</v>
      </c>
      <c r="B79" s="58"/>
      <c r="C79" s="31"/>
      <c r="D79" s="31"/>
      <c r="E79" s="31"/>
      <c r="F79" s="61"/>
      <c r="G79" s="50"/>
      <c r="H79" s="50"/>
      <c r="I79" s="50"/>
    </row>
    <row r="80" spans="1:9" x14ac:dyDescent="0.25">
      <c r="A80" s="59"/>
      <c r="B80" s="60"/>
      <c r="C80" s="31"/>
      <c r="D80" s="31"/>
      <c r="E80" s="31"/>
      <c r="F80" s="62"/>
      <c r="G80" s="51"/>
      <c r="H80" s="51"/>
      <c r="I80" s="51"/>
    </row>
    <row r="81" spans="1:9" x14ac:dyDescent="0.25">
      <c r="A81" s="59"/>
      <c r="B81" s="60"/>
      <c r="C81" s="31"/>
      <c r="D81" s="31"/>
      <c r="E81" s="31"/>
      <c r="F81" s="62"/>
      <c r="G81" s="51"/>
      <c r="H81" s="51"/>
      <c r="I81" s="51"/>
    </row>
    <row r="82" spans="1:9" ht="15.75" thickBot="1" x14ac:dyDescent="0.3">
      <c r="A82" s="53"/>
      <c r="B82" s="54"/>
      <c r="C82" s="33"/>
      <c r="D82" s="34"/>
      <c r="E82" s="33"/>
      <c r="F82" s="63"/>
      <c r="G82" s="52"/>
      <c r="H82" s="52"/>
      <c r="I82" s="52"/>
    </row>
    <row r="83" spans="1:9" ht="54.75" customHeight="1" thickBot="1" x14ac:dyDescent="0.3">
      <c r="A83" s="45" t="s">
        <v>54</v>
      </c>
      <c r="B83" s="46"/>
      <c r="C83" s="4"/>
      <c r="D83" s="4"/>
      <c r="E83" s="4"/>
      <c r="F83" s="17"/>
      <c r="G83" s="4"/>
      <c r="H83" s="4"/>
      <c r="I83" s="4"/>
    </row>
    <row r="84" spans="1:9" ht="15.75" thickBot="1" x14ac:dyDescent="0.3">
      <c r="A84" s="55" t="s">
        <v>55</v>
      </c>
      <c r="B84" s="56"/>
      <c r="C84" s="29">
        <v>54.2</v>
      </c>
      <c r="D84" s="29">
        <v>49.2</v>
      </c>
      <c r="E84" s="29">
        <v>59.7</v>
      </c>
      <c r="F84" s="17">
        <f>E84/D84*100</f>
        <v>121.34146341463415</v>
      </c>
      <c r="G84" s="17">
        <f>E84/C84*100</f>
        <v>110.14760147601477</v>
      </c>
      <c r="H84" s="4"/>
      <c r="I84" s="4"/>
    </row>
    <row r="85" spans="1:9" ht="15.75" thickBot="1" x14ac:dyDescent="0.3">
      <c r="A85" s="45" t="s">
        <v>4</v>
      </c>
      <c r="B85" s="46"/>
      <c r="C85" s="4">
        <v>54.2</v>
      </c>
      <c r="D85" s="4">
        <v>49.2</v>
      </c>
      <c r="E85" s="4">
        <v>59.7</v>
      </c>
      <c r="F85" s="17">
        <f t="shared" ref="F85:F86" si="10">E85/D85*100</f>
        <v>121.34146341463415</v>
      </c>
      <c r="G85" s="17">
        <f t="shared" ref="G85:G86" si="11">E85/C85*100</f>
        <v>110.14760147601477</v>
      </c>
      <c r="H85" s="4"/>
      <c r="I85" s="4"/>
    </row>
    <row r="86" spans="1:9" ht="15.75" thickBot="1" x14ac:dyDescent="0.3">
      <c r="A86" s="45" t="s">
        <v>52</v>
      </c>
      <c r="B86" s="46"/>
      <c r="C86" s="4">
        <v>1154</v>
      </c>
      <c r="D86" s="4">
        <v>1000</v>
      </c>
      <c r="E86" s="4">
        <v>1216</v>
      </c>
      <c r="F86" s="17">
        <f t="shared" si="10"/>
        <v>121.6</v>
      </c>
      <c r="G86" s="17">
        <f t="shared" si="11"/>
        <v>105.37261698440207</v>
      </c>
      <c r="H86" s="4"/>
      <c r="I86" s="4"/>
    </row>
    <row r="87" spans="1:9" x14ac:dyDescent="0.25">
      <c r="A87" s="57" t="s">
        <v>53</v>
      </c>
      <c r="B87" s="58"/>
      <c r="C87" s="31"/>
      <c r="D87" s="31"/>
      <c r="E87" s="31"/>
      <c r="F87" s="61"/>
      <c r="G87" s="50"/>
      <c r="H87" s="50"/>
      <c r="I87" s="50"/>
    </row>
    <row r="88" spans="1:9" x14ac:dyDescent="0.25">
      <c r="A88" s="59"/>
      <c r="B88" s="60"/>
      <c r="C88" s="31"/>
      <c r="D88" s="31"/>
      <c r="E88" s="31"/>
      <c r="F88" s="62"/>
      <c r="G88" s="51"/>
      <c r="H88" s="51"/>
      <c r="I88" s="51"/>
    </row>
    <row r="89" spans="1:9" x14ac:dyDescent="0.25">
      <c r="A89" s="59"/>
      <c r="B89" s="60"/>
      <c r="C89" s="31"/>
      <c r="D89" s="31"/>
      <c r="E89" s="31"/>
      <c r="F89" s="62"/>
      <c r="G89" s="51"/>
      <c r="H89" s="51"/>
      <c r="I89" s="51"/>
    </row>
    <row r="90" spans="1:9" ht="15.75" thickBot="1" x14ac:dyDescent="0.3">
      <c r="A90" s="53"/>
      <c r="B90" s="54"/>
      <c r="C90" s="33"/>
      <c r="D90" s="34"/>
      <c r="E90" s="33"/>
      <c r="F90" s="63"/>
      <c r="G90" s="52"/>
      <c r="H90" s="52"/>
      <c r="I90" s="52"/>
    </row>
    <row r="91" spans="1:9" ht="44.25" customHeight="1" thickBot="1" x14ac:dyDescent="0.3">
      <c r="A91" s="45" t="s">
        <v>54</v>
      </c>
      <c r="B91" s="46"/>
      <c r="C91" s="4"/>
      <c r="D91" s="4"/>
      <c r="E91" s="4"/>
      <c r="F91" s="4"/>
      <c r="G91" s="4"/>
      <c r="H91" s="4"/>
      <c r="I91" s="4"/>
    </row>
    <row r="92" spans="1:9" ht="21" customHeight="1" thickBot="1" x14ac:dyDescent="0.3">
      <c r="A92" s="55" t="s">
        <v>56</v>
      </c>
      <c r="B92" s="56"/>
      <c r="C92" s="29">
        <v>690.6</v>
      </c>
      <c r="D92" s="29">
        <v>458.6</v>
      </c>
      <c r="E92" s="29">
        <v>663</v>
      </c>
      <c r="F92" s="4">
        <f>E92/D92*100</f>
        <v>144.5704317488007</v>
      </c>
      <c r="G92" s="17">
        <f>E92/C92*100</f>
        <v>96.003475238922675</v>
      </c>
      <c r="H92" s="4"/>
      <c r="I92" s="4"/>
    </row>
    <row r="93" spans="1:9" ht="15.75" thickBot="1" x14ac:dyDescent="0.3">
      <c r="A93" s="45" t="s">
        <v>4</v>
      </c>
      <c r="B93" s="46"/>
      <c r="C93" s="4">
        <v>690.6</v>
      </c>
      <c r="D93" s="4">
        <v>458.6</v>
      </c>
      <c r="E93" s="4">
        <v>663</v>
      </c>
      <c r="F93" s="4">
        <f t="shared" ref="F93:F94" si="12">E93/D93*100</f>
        <v>144.5704317488007</v>
      </c>
      <c r="G93" s="17">
        <f t="shared" ref="G93:G94" si="13">E93/C93*100</f>
        <v>96.003475238922675</v>
      </c>
      <c r="H93" s="4"/>
      <c r="I93" s="4"/>
    </row>
    <row r="94" spans="1:9" ht="15.75" thickBot="1" x14ac:dyDescent="0.3">
      <c r="A94" s="45" t="s">
        <v>57</v>
      </c>
      <c r="B94" s="46"/>
      <c r="C94" s="4">
        <v>112135</v>
      </c>
      <c r="D94" s="4">
        <v>66277</v>
      </c>
      <c r="E94" s="4">
        <v>74638</v>
      </c>
      <c r="F94" s="4">
        <f t="shared" si="12"/>
        <v>112.61523605473995</v>
      </c>
      <c r="G94" s="17">
        <f t="shared" si="13"/>
        <v>66.560841842422079</v>
      </c>
      <c r="H94" s="4"/>
      <c r="I94" s="4"/>
    </row>
    <row r="95" spans="1:9" x14ac:dyDescent="0.25">
      <c r="A95" s="57" t="s">
        <v>58</v>
      </c>
      <c r="B95" s="58"/>
      <c r="C95" s="47"/>
      <c r="D95" s="47"/>
      <c r="E95" s="47"/>
      <c r="F95" s="50"/>
      <c r="G95" s="50"/>
      <c r="H95" s="50"/>
      <c r="I95" s="50"/>
    </row>
    <row r="96" spans="1:9" ht="15.75" thickBot="1" x14ac:dyDescent="0.3">
      <c r="A96" s="53"/>
      <c r="B96" s="54"/>
      <c r="C96" s="49"/>
      <c r="D96" s="49"/>
      <c r="E96" s="49"/>
      <c r="F96" s="52"/>
      <c r="G96" s="52"/>
      <c r="H96" s="52"/>
      <c r="I96" s="52"/>
    </row>
    <row r="97" spans="1:9" ht="50.45" customHeight="1" thickBot="1" x14ac:dyDescent="0.3">
      <c r="A97" s="45" t="s">
        <v>59</v>
      </c>
      <c r="B97" s="46"/>
      <c r="C97" s="4"/>
      <c r="D97" s="4"/>
      <c r="E97" s="4"/>
      <c r="F97" s="4"/>
      <c r="G97" s="4"/>
      <c r="H97" s="4"/>
      <c r="I97" s="4"/>
    </row>
    <row r="98" spans="1:9" ht="15.75" thickBot="1" x14ac:dyDescent="0.3">
      <c r="A98" s="45" t="s">
        <v>60</v>
      </c>
      <c r="B98" s="46"/>
      <c r="C98" s="4"/>
      <c r="D98" s="4"/>
      <c r="E98" s="4"/>
      <c r="F98" s="4"/>
      <c r="G98" s="4"/>
      <c r="H98" s="4"/>
      <c r="I98" s="4"/>
    </row>
    <row r="99" spans="1:9" ht="15.75" thickBot="1" x14ac:dyDescent="0.3">
      <c r="A99" s="45" t="s">
        <v>4</v>
      </c>
      <c r="B99" s="46"/>
      <c r="C99" s="4"/>
      <c r="D99" s="4"/>
      <c r="E99" s="4"/>
      <c r="F99" s="4"/>
      <c r="G99" s="4"/>
      <c r="H99" s="4"/>
      <c r="I99" s="4"/>
    </row>
    <row r="100" spans="1:9" ht="15.75" thickBot="1" x14ac:dyDescent="0.3">
      <c r="A100" s="45" t="s">
        <v>52</v>
      </c>
      <c r="B100" s="46"/>
      <c r="C100" s="4"/>
      <c r="D100" s="4"/>
      <c r="E100" s="4"/>
      <c r="F100" s="4"/>
      <c r="G100" s="4"/>
      <c r="H100" s="4"/>
      <c r="I100" s="4"/>
    </row>
    <row r="101" spans="1:9" ht="15.75" thickBot="1" x14ac:dyDescent="0.3">
      <c r="A101" s="45" t="s">
        <v>61</v>
      </c>
      <c r="B101" s="46"/>
      <c r="C101" s="4"/>
      <c r="D101" s="4"/>
      <c r="E101" s="4"/>
      <c r="F101" s="4"/>
      <c r="G101" s="4"/>
      <c r="H101" s="4"/>
      <c r="I101" s="4"/>
    </row>
    <row r="102" spans="1:9" ht="43.5" customHeight="1" thickBot="1" x14ac:dyDescent="0.3">
      <c r="A102" s="55" t="s">
        <v>62</v>
      </c>
      <c r="B102" s="56"/>
      <c r="C102" s="29">
        <v>35.799999999999997</v>
      </c>
      <c r="D102" s="29">
        <v>36.9</v>
      </c>
      <c r="E102" s="29">
        <v>37.5</v>
      </c>
      <c r="F102" s="17">
        <f>E102/D102*100</f>
        <v>101.62601626016261</v>
      </c>
      <c r="G102" s="17">
        <f>E102/C102*100</f>
        <v>104.74860335195531</v>
      </c>
      <c r="H102" s="4"/>
      <c r="I102" s="4"/>
    </row>
    <row r="103" spans="1:9" ht="42.75" customHeight="1" thickBot="1" x14ac:dyDescent="0.3">
      <c r="A103" s="55" t="s">
        <v>63</v>
      </c>
      <c r="B103" s="56"/>
      <c r="C103" s="4"/>
      <c r="D103" s="4"/>
      <c r="E103" s="4"/>
      <c r="F103" s="4"/>
      <c r="G103" s="4"/>
      <c r="H103" s="4"/>
      <c r="I103" s="4"/>
    </row>
    <row r="104" spans="1:9" ht="208.15" customHeight="1" thickBot="1" x14ac:dyDescent="0.3">
      <c r="A104" s="15">
        <v>224</v>
      </c>
      <c r="B104" s="23" t="s">
        <v>64</v>
      </c>
      <c r="C104" s="4"/>
      <c r="D104" s="4"/>
      <c r="E104" s="4"/>
      <c r="F104" s="4"/>
      <c r="G104" s="4"/>
      <c r="H104" s="4"/>
      <c r="I104" s="4"/>
    </row>
    <row r="105" spans="1:9" ht="43.5" thickBot="1" x14ac:dyDescent="0.3">
      <c r="A105" s="47">
        <v>225</v>
      </c>
      <c r="B105" s="23" t="s">
        <v>65</v>
      </c>
      <c r="C105" s="35">
        <f>C106+C107+C108+C109</f>
        <v>472.70000000000005</v>
      </c>
      <c r="D105" s="24">
        <f>D106+D107+D108+D109</f>
        <v>676.9</v>
      </c>
      <c r="E105" s="35">
        <f>E106+E107+E108+E109</f>
        <v>657.5</v>
      </c>
      <c r="F105" s="26">
        <f>E105/D105*100</f>
        <v>97.133993204313782</v>
      </c>
      <c r="G105" s="26">
        <f>E105/C105*100</f>
        <v>139.09456314787388</v>
      </c>
      <c r="H105" s="28"/>
      <c r="I105" s="50"/>
    </row>
    <row r="106" spans="1:9" ht="29.25" thickBot="1" x14ac:dyDescent="0.3">
      <c r="A106" s="48"/>
      <c r="B106" s="14" t="s">
        <v>30</v>
      </c>
      <c r="C106" s="8">
        <v>461.1</v>
      </c>
      <c r="D106" s="8">
        <v>645.5</v>
      </c>
      <c r="E106" s="8">
        <v>645.5</v>
      </c>
      <c r="F106" s="6">
        <f>E106/D106*100</f>
        <v>100</v>
      </c>
      <c r="G106" s="26">
        <f t="shared" ref="G106:G109" si="14">E106/C106*100</f>
        <v>139.99132509217088</v>
      </c>
      <c r="H106" s="8"/>
      <c r="I106" s="51"/>
    </row>
    <row r="107" spans="1:9" ht="29.25" thickBot="1" x14ac:dyDescent="0.3">
      <c r="A107" s="48"/>
      <c r="B107" s="14" t="s">
        <v>31</v>
      </c>
      <c r="C107" s="8">
        <v>0</v>
      </c>
      <c r="D107" s="8">
        <v>0</v>
      </c>
      <c r="E107" s="8">
        <v>0</v>
      </c>
      <c r="F107" s="6"/>
      <c r="G107" s="26">
        <v>0</v>
      </c>
      <c r="H107" s="8"/>
      <c r="I107" s="51"/>
    </row>
    <row r="108" spans="1:9" ht="29.25" thickBot="1" x14ac:dyDescent="0.3">
      <c r="A108" s="48"/>
      <c r="B108" s="14" t="s">
        <v>66</v>
      </c>
      <c r="C108" s="8">
        <v>0.6</v>
      </c>
      <c r="D108" s="8">
        <v>0</v>
      </c>
      <c r="E108" s="8">
        <v>0</v>
      </c>
      <c r="F108" s="6">
        <v>0</v>
      </c>
      <c r="G108" s="26">
        <v>0</v>
      </c>
      <c r="H108" s="8"/>
      <c r="I108" s="51"/>
    </row>
    <row r="109" spans="1:9" ht="29.25" thickBot="1" x14ac:dyDescent="0.3">
      <c r="A109" s="49"/>
      <c r="B109" s="15" t="s">
        <v>32</v>
      </c>
      <c r="C109" s="4">
        <v>11</v>
      </c>
      <c r="D109" s="4">
        <v>31.4</v>
      </c>
      <c r="E109" s="4">
        <v>12</v>
      </c>
      <c r="F109" s="6">
        <f t="shared" ref="F109:F114" si="15">E109/D109*100</f>
        <v>38.216560509554142</v>
      </c>
      <c r="G109" s="26">
        <f t="shared" si="14"/>
        <v>109.09090909090908</v>
      </c>
      <c r="H109" s="4"/>
      <c r="I109" s="52"/>
    </row>
    <row r="110" spans="1:9" ht="19.899999999999999" customHeight="1" thickBot="1" x14ac:dyDescent="0.3">
      <c r="A110" s="45" t="s">
        <v>67</v>
      </c>
      <c r="B110" s="46"/>
      <c r="C110" s="4">
        <v>20</v>
      </c>
      <c r="D110" s="36">
        <v>651.4</v>
      </c>
      <c r="E110" s="4"/>
      <c r="F110" s="22">
        <f t="shared" si="15"/>
        <v>0</v>
      </c>
      <c r="G110" s="4">
        <v>0</v>
      </c>
      <c r="H110" s="4"/>
      <c r="I110" s="4"/>
    </row>
    <row r="111" spans="1:9" ht="29.45" customHeight="1" thickBot="1" x14ac:dyDescent="0.3">
      <c r="A111" s="45" t="s">
        <v>68</v>
      </c>
      <c r="B111" s="46"/>
      <c r="C111" s="4">
        <v>11</v>
      </c>
      <c r="D111" s="36">
        <v>38</v>
      </c>
      <c r="E111" s="4">
        <v>5</v>
      </c>
      <c r="F111" s="25">
        <f t="shared" si="15"/>
        <v>13.157894736842104</v>
      </c>
      <c r="G111" s="17">
        <f>E111/C111*100</f>
        <v>45.454545454545453</v>
      </c>
      <c r="H111" s="4"/>
      <c r="I111" s="4"/>
    </row>
    <row r="112" spans="1:9" ht="29.25" customHeight="1" thickBot="1" x14ac:dyDescent="0.3">
      <c r="A112" s="45" t="s">
        <v>69</v>
      </c>
      <c r="B112" s="46"/>
      <c r="C112" s="4"/>
      <c r="D112" s="36"/>
      <c r="E112" s="4"/>
      <c r="F112" s="22"/>
      <c r="G112" s="4">
        <v>0</v>
      </c>
      <c r="H112" s="4"/>
      <c r="I112" s="4"/>
    </row>
    <row r="113" spans="1:9" ht="23.45" customHeight="1" thickBot="1" x14ac:dyDescent="0.3">
      <c r="A113" s="45" t="s">
        <v>70</v>
      </c>
      <c r="B113" s="46"/>
      <c r="C113" s="4">
        <v>432.6</v>
      </c>
      <c r="D113" s="36">
        <v>613.4</v>
      </c>
      <c r="E113" s="4">
        <v>652.5</v>
      </c>
      <c r="F113" s="6">
        <f t="shared" si="15"/>
        <v>106.3743071405282</v>
      </c>
      <c r="G113" s="17">
        <f t="shared" ref="G113" si="16">E113/C113*100</f>
        <v>150.83217753120667</v>
      </c>
      <c r="H113" s="4"/>
      <c r="I113" s="4"/>
    </row>
    <row r="114" spans="1:9" ht="43.5" thickBot="1" x14ac:dyDescent="0.3">
      <c r="A114" s="47">
        <v>226</v>
      </c>
      <c r="B114" s="22" t="s">
        <v>71</v>
      </c>
      <c r="C114" s="24">
        <f>C115+C116+C117+C118</f>
        <v>1394.5</v>
      </c>
      <c r="D114" s="24">
        <f>D115+D116++D117+D118</f>
        <v>2131.8000000000002</v>
      </c>
      <c r="E114" s="24">
        <f>E115+E116+E117+E118</f>
        <v>2088.9</v>
      </c>
      <c r="F114" s="25">
        <f t="shared" si="15"/>
        <v>97.987616099071204</v>
      </c>
      <c r="G114" s="26">
        <f>E114/C114*100</f>
        <v>149.79562567228396</v>
      </c>
      <c r="H114" s="22"/>
      <c r="I114" s="50"/>
    </row>
    <row r="115" spans="1:9" ht="29.25" thickBot="1" x14ac:dyDescent="0.3">
      <c r="A115" s="48"/>
      <c r="B115" s="23" t="s">
        <v>30</v>
      </c>
      <c r="C115" s="22">
        <v>1295.5999999999999</v>
      </c>
      <c r="D115" s="22">
        <v>1951.9</v>
      </c>
      <c r="E115" s="22">
        <v>1951.9</v>
      </c>
      <c r="F115" s="25">
        <f>E115/D115*100</f>
        <v>100</v>
      </c>
      <c r="G115" s="25">
        <f t="shared" ref="G115:G118" si="17">E115/C115*100</f>
        <v>150.65606668724917</v>
      </c>
      <c r="H115" s="8"/>
      <c r="I115" s="51"/>
    </row>
    <row r="116" spans="1:9" ht="29.25" thickBot="1" x14ac:dyDescent="0.3">
      <c r="A116" s="48"/>
      <c r="B116" s="14" t="s">
        <v>31</v>
      </c>
      <c r="C116" s="22">
        <v>44</v>
      </c>
      <c r="D116" s="22">
        <v>44</v>
      </c>
      <c r="E116" s="8">
        <v>44</v>
      </c>
      <c r="F116" s="37">
        <f>E116/D116*100</f>
        <v>100</v>
      </c>
      <c r="G116" s="6">
        <f t="shared" si="17"/>
        <v>100</v>
      </c>
      <c r="H116" s="8"/>
      <c r="I116" s="51"/>
    </row>
    <row r="117" spans="1:9" ht="15.75" thickBot="1" x14ac:dyDescent="0.3">
      <c r="A117" s="48"/>
      <c r="B117" s="23" t="s">
        <v>27</v>
      </c>
      <c r="C117" s="22">
        <v>3.5</v>
      </c>
      <c r="D117" s="8">
        <v>93</v>
      </c>
      <c r="E117" s="22">
        <v>93</v>
      </c>
      <c r="F117" s="25">
        <f>E117/D117*100</f>
        <v>100</v>
      </c>
      <c r="G117" s="25">
        <f t="shared" si="17"/>
        <v>2657.1428571428573</v>
      </c>
      <c r="H117" s="8"/>
      <c r="I117" s="51"/>
    </row>
    <row r="118" spans="1:9" ht="29.25" thickBot="1" x14ac:dyDescent="0.3">
      <c r="A118" s="49"/>
      <c r="B118" s="15" t="s">
        <v>32</v>
      </c>
      <c r="C118" s="22">
        <v>51.4</v>
      </c>
      <c r="D118" s="22">
        <v>42.9</v>
      </c>
      <c r="E118" s="4">
        <v>0</v>
      </c>
      <c r="F118" s="25">
        <f>E118/D118*100</f>
        <v>0</v>
      </c>
      <c r="G118" s="25">
        <f t="shared" si="17"/>
        <v>0</v>
      </c>
      <c r="H118" s="4"/>
      <c r="I118" s="52"/>
    </row>
    <row r="119" spans="1:9" ht="80.25" customHeight="1" thickBot="1" x14ac:dyDescent="0.3">
      <c r="A119" s="15">
        <v>228</v>
      </c>
      <c r="B119" s="16" t="s">
        <v>72</v>
      </c>
      <c r="C119" s="4"/>
      <c r="D119" s="4"/>
      <c r="E119" s="4"/>
      <c r="F119" s="4"/>
      <c r="G119" s="4"/>
      <c r="H119" s="4"/>
      <c r="I119" s="4"/>
    </row>
    <row r="120" spans="1:9" ht="100.5" thickBot="1" x14ac:dyDescent="0.3">
      <c r="A120" s="14"/>
      <c r="B120" s="23" t="s">
        <v>73</v>
      </c>
      <c r="C120" s="8">
        <v>53.8</v>
      </c>
      <c r="D120" s="8">
        <v>0</v>
      </c>
      <c r="E120" s="8">
        <v>0</v>
      </c>
      <c r="F120" s="8">
        <v>0</v>
      </c>
      <c r="G120" s="8">
        <v>0</v>
      </c>
      <c r="H120" s="8"/>
      <c r="I120" s="8"/>
    </row>
    <row r="121" spans="1:9" ht="28.5" x14ac:dyDescent="0.25">
      <c r="A121" s="14">
        <v>264</v>
      </c>
      <c r="B121" s="19" t="s">
        <v>30</v>
      </c>
      <c r="C121" s="8">
        <v>53.8</v>
      </c>
      <c r="D121" s="8">
        <v>0</v>
      </c>
      <c r="E121" s="8">
        <v>0</v>
      </c>
      <c r="F121" s="8">
        <v>0</v>
      </c>
      <c r="G121" s="8">
        <v>0</v>
      </c>
      <c r="H121" s="8"/>
      <c r="I121" s="8"/>
    </row>
    <row r="122" spans="1:9" x14ac:dyDescent="0.25">
      <c r="A122" s="14"/>
      <c r="B122" s="19"/>
      <c r="C122" s="8"/>
      <c r="D122" s="8"/>
      <c r="E122" s="8"/>
      <c r="F122" s="8"/>
      <c r="G122" s="8"/>
      <c r="H122" s="8"/>
      <c r="I122" s="8"/>
    </row>
    <row r="123" spans="1:9" ht="15.75" thickBot="1" x14ac:dyDescent="0.3">
      <c r="A123" s="14"/>
      <c r="B123" s="19"/>
      <c r="C123" s="39"/>
      <c r="D123" s="4"/>
      <c r="E123" s="4"/>
      <c r="F123" s="4"/>
      <c r="G123" s="4"/>
      <c r="H123" s="4"/>
      <c r="I123" s="8"/>
    </row>
    <row r="124" spans="1:9" ht="57" x14ac:dyDescent="0.25">
      <c r="A124" s="47">
        <v>266</v>
      </c>
      <c r="B124" s="11" t="s">
        <v>74</v>
      </c>
      <c r="C124" s="40">
        <f>C125+C126+C128+C127</f>
        <v>165.90000000000003</v>
      </c>
      <c r="D124" s="40">
        <f>D125+D126+D128+D127</f>
        <v>418</v>
      </c>
      <c r="E124" s="40">
        <f>E125+E126+E128</f>
        <v>418</v>
      </c>
      <c r="F124" s="6">
        <f>E124/D124*100</f>
        <v>100</v>
      </c>
      <c r="G124" s="6">
        <f>E124/C124*100</f>
        <v>251.95901145268226</v>
      </c>
      <c r="H124" s="8"/>
      <c r="I124" s="50"/>
    </row>
    <row r="125" spans="1:9" ht="28.5" x14ac:dyDescent="0.25">
      <c r="A125" s="48"/>
      <c r="B125" s="14" t="s">
        <v>30</v>
      </c>
      <c r="C125" s="8">
        <v>54.2</v>
      </c>
      <c r="D125" s="8">
        <v>39.6</v>
      </c>
      <c r="E125" s="8">
        <v>39.6</v>
      </c>
      <c r="F125" s="6">
        <f t="shared" ref="F125:F126" si="18">E125/D125*100</f>
        <v>100</v>
      </c>
      <c r="G125" s="6">
        <f t="shared" ref="G125:G126" si="19">E125/C125*100</f>
        <v>73.062730627306266</v>
      </c>
      <c r="H125" s="8"/>
      <c r="I125" s="51"/>
    </row>
    <row r="126" spans="1:9" ht="28.5" x14ac:dyDescent="0.25">
      <c r="A126" s="48"/>
      <c r="B126" s="14" t="s">
        <v>31</v>
      </c>
      <c r="C126" s="8">
        <v>108.4</v>
      </c>
      <c r="D126" s="8">
        <v>378.4</v>
      </c>
      <c r="E126" s="8">
        <v>378.4</v>
      </c>
      <c r="F126" s="6">
        <f t="shared" si="18"/>
        <v>100</v>
      </c>
      <c r="G126" s="6">
        <f t="shared" si="19"/>
        <v>349.07749077490774</v>
      </c>
      <c r="H126" s="8"/>
      <c r="I126" s="51"/>
    </row>
    <row r="127" spans="1:9" x14ac:dyDescent="0.25">
      <c r="A127" s="48"/>
      <c r="B127" s="14" t="s">
        <v>27</v>
      </c>
      <c r="C127" s="8">
        <v>3.3</v>
      </c>
      <c r="D127" s="8">
        <v>0</v>
      </c>
      <c r="E127" s="8">
        <v>0</v>
      </c>
      <c r="F127" s="6">
        <v>0</v>
      </c>
      <c r="G127" s="6">
        <v>0</v>
      </c>
      <c r="H127" s="8"/>
      <c r="I127" s="51"/>
    </row>
    <row r="128" spans="1:9" ht="29.25" thickBot="1" x14ac:dyDescent="0.3">
      <c r="A128" s="49"/>
      <c r="B128" s="15" t="s">
        <v>32</v>
      </c>
      <c r="C128" s="4"/>
      <c r="D128" s="4"/>
      <c r="E128" s="4"/>
      <c r="F128" s="4" t="s">
        <v>21</v>
      </c>
      <c r="G128" s="4" t="s">
        <v>21</v>
      </c>
      <c r="H128" s="4"/>
      <c r="I128" s="52"/>
    </row>
    <row r="129" spans="1:9" ht="56.25" customHeight="1" x14ac:dyDescent="0.25">
      <c r="A129" s="47">
        <v>290</v>
      </c>
      <c r="B129" s="18" t="s">
        <v>75</v>
      </c>
      <c r="C129" s="40">
        <f>C130+C131+C132</f>
        <v>51.5</v>
      </c>
      <c r="D129" s="40">
        <f>D130+D131+D132</f>
        <v>68.7</v>
      </c>
      <c r="E129" s="40">
        <f>E130+E131+E132</f>
        <v>68.7</v>
      </c>
      <c r="F129" s="6">
        <f>E129/D129*100</f>
        <v>100</v>
      </c>
      <c r="G129" s="41">
        <f>E129/C129*100</f>
        <v>133.39805825242718</v>
      </c>
      <c r="H129" s="18"/>
      <c r="I129" s="8"/>
    </row>
    <row r="130" spans="1:9" ht="28.5" x14ac:dyDescent="0.25">
      <c r="A130" s="48"/>
      <c r="B130" s="14" t="s">
        <v>30</v>
      </c>
      <c r="C130" s="8">
        <v>0</v>
      </c>
      <c r="D130" s="8"/>
      <c r="E130" s="8"/>
      <c r="F130" s="6"/>
      <c r="G130" s="37">
        <v>0</v>
      </c>
      <c r="H130" s="8"/>
      <c r="I130" s="8"/>
    </row>
    <row r="131" spans="1:9" ht="28.5" x14ac:dyDescent="0.25">
      <c r="A131" s="48"/>
      <c r="B131" s="14" t="s">
        <v>31</v>
      </c>
      <c r="C131" s="8"/>
      <c r="D131" s="8"/>
      <c r="E131" s="8"/>
      <c r="F131" s="6"/>
      <c r="G131" s="37">
        <v>0</v>
      </c>
      <c r="H131" s="8"/>
      <c r="I131" s="8"/>
    </row>
    <row r="132" spans="1:9" ht="29.25" thickBot="1" x14ac:dyDescent="0.3">
      <c r="A132" s="49"/>
      <c r="B132" s="15" t="s">
        <v>32</v>
      </c>
      <c r="C132" s="4">
        <v>51.5</v>
      </c>
      <c r="D132" s="4">
        <v>68.7</v>
      </c>
      <c r="E132" s="4">
        <v>68.7</v>
      </c>
      <c r="F132" s="6">
        <f t="shared" ref="F132" si="20">E132/D132*100</f>
        <v>100</v>
      </c>
      <c r="G132" s="38">
        <f t="shared" ref="G132" si="21">E132/C132*100</f>
        <v>133.39805825242718</v>
      </c>
      <c r="H132" s="4"/>
      <c r="I132" s="4"/>
    </row>
    <row r="133" spans="1:9" ht="43.5" thickBot="1" x14ac:dyDescent="0.3">
      <c r="A133" s="47">
        <v>300</v>
      </c>
      <c r="B133" s="23" t="s">
        <v>76</v>
      </c>
      <c r="C133" s="28">
        <f>C134+C135+C137</f>
        <v>4181.32</v>
      </c>
      <c r="D133" s="28">
        <f>D134+D135++D136+D137</f>
        <v>5473.8</v>
      </c>
      <c r="E133" s="28">
        <f>E134+E135+E136+E137</f>
        <v>5216</v>
      </c>
      <c r="F133" s="25">
        <f>E133/D133*100</f>
        <v>95.290291936132121</v>
      </c>
      <c r="G133" s="25">
        <f>E133/C133*100</f>
        <v>124.74529574392777</v>
      </c>
      <c r="H133" s="8"/>
      <c r="I133" s="50"/>
    </row>
    <row r="134" spans="1:9" ht="28.5" x14ac:dyDescent="0.25">
      <c r="A134" s="48"/>
      <c r="B134" s="14" t="s">
        <v>30</v>
      </c>
      <c r="C134" s="8">
        <f t="shared" ref="C134:D135" si="22">C139+C148</f>
        <v>296.60000000000002</v>
      </c>
      <c r="D134" s="8">
        <f t="shared" si="22"/>
        <v>554.20000000000005</v>
      </c>
      <c r="E134" s="8">
        <f>E139+E148</f>
        <v>554.20000000000005</v>
      </c>
      <c r="F134" s="37">
        <f>E134/D134*100</f>
        <v>100</v>
      </c>
      <c r="G134" s="37">
        <f t="shared" ref="G134:G137" si="23">E134/C134*100</f>
        <v>186.85097774780849</v>
      </c>
      <c r="H134" s="8"/>
      <c r="I134" s="51"/>
    </row>
    <row r="135" spans="1:9" ht="28.5" x14ac:dyDescent="0.25">
      <c r="A135" s="48"/>
      <c r="B135" s="14" t="s">
        <v>31</v>
      </c>
      <c r="C135" s="8">
        <f t="shared" si="22"/>
        <v>248.10000000000002</v>
      </c>
      <c r="D135" s="8">
        <f t="shared" si="22"/>
        <v>263</v>
      </c>
      <c r="E135" s="8">
        <f>E140+E149</f>
        <v>263</v>
      </c>
      <c r="F135" s="44">
        <f t="shared" ref="F135:F136" si="24">E135/D135*100</f>
        <v>100</v>
      </c>
      <c r="G135" s="44">
        <f t="shared" si="23"/>
        <v>106.00564288593309</v>
      </c>
      <c r="H135" s="8"/>
      <c r="I135" s="51"/>
    </row>
    <row r="136" spans="1:9" x14ac:dyDescent="0.25">
      <c r="A136" s="48"/>
      <c r="B136" s="14" t="s">
        <v>77</v>
      </c>
      <c r="C136" s="8">
        <f>C141+C150</f>
        <v>197.6</v>
      </c>
      <c r="D136" s="8">
        <f>D141</f>
        <v>415</v>
      </c>
      <c r="E136" s="8">
        <v>415</v>
      </c>
      <c r="F136" s="44">
        <f t="shared" si="24"/>
        <v>100</v>
      </c>
      <c r="G136" s="44">
        <f t="shared" si="23"/>
        <v>210.02024291497978</v>
      </c>
      <c r="H136" s="8"/>
      <c r="I136" s="51"/>
    </row>
    <row r="137" spans="1:9" ht="29.25" thickBot="1" x14ac:dyDescent="0.3">
      <c r="A137" s="49"/>
      <c r="B137" s="15" t="s">
        <v>32</v>
      </c>
      <c r="C137" s="4">
        <f>C142+C151</f>
        <v>3636.62</v>
      </c>
      <c r="D137" s="4">
        <f>D142+D151</f>
        <v>4241.6000000000004</v>
      </c>
      <c r="E137" s="4">
        <f>E142+E151</f>
        <v>3983.8</v>
      </c>
      <c r="F137" s="38">
        <f t="shared" ref="F137" si="25">E137/D137*100</f>
        <v>93.922104866088262</v>
      </c>
      <c r="G137" s="38">
        <f t="shared" si="23"/>
        <v>109.54677695222487</v>
      </c>
      <c r="H137" s="4"/>
      <c r="I137" s="52"/>
    </row>
    <row r="138" spans="1:9" ht="57.75" thickBot="1" x14ac:dyDescent="0.3">
      <c r="A138" s="47">
        <v>310</v>
      </c>
      <c r="B138" s="22" t="s">
        <v>78</v>
      </c>
      <c r="C138" s="35">
        <f>C139+C140+C142+C141</f>
        <v>631.29999999999995</v>
      </c>
      <c r="D138" s="24">
        <f>D139+D140+D142+D141</f>
        <v>1042.4000000000001</v>
      </c>
      <c r="E138" s="24">
        <f>E139+E140+E142+E141</f>
        <v>1036.9000000000001</v>
      </c>
      <c r="F138" s="26">
        <f>E138/D138*100</f>
        <v>99.472371450498855</v>
      </c>
      <c r="G138" s="26">
        <f>E138/C138*100</f>
        <v>164.24837636622846</v>
      </c>
      <c r="H138" s="8"/>
      <c r="I138" s="50"/>
    </row>
    <row r="139" spans="1:9" ht="29.25" thickBot="1" x14ac:dyDescent="0.3">
      <c r="A139" s="48"/>
      <c r="B139" s="14" t="s">
        <v>30</v>
      </c>
      <c r="C139" s="22">
        <v>47.2</v>
      </c>
      <c r="D139" s="22">
        <v>210.7</v>
      </c>
      <c r="E139" s="22">
        <v>210.7</v>
      </c>
      <c r="F139" s="28">
        <f t="shared" ref="F139:F147" si="26">E139/D139*100</f>
        <v>100</v>
      </c>
      <c r="G139" s="26">
        <f t="shared" ref="G139:G141" si="27">E139/C139*100</f>
        <v>446.39830508474569</v>
      </c>
      <c r="H139" s="8"/>
      <c r="I139" s="51"/>
    </row>
    <row r="140" spans="1:9" ht="29.25" thickBot="1" x14ac:dyDescent="0.3">
      <c r="A140" s="48"/>
      <c r="B140" s="23" t="s">
        <v>31</v>
      </c>
      <c r="C140" s="8">
        <v>173.8</v>
      </c>
      <c r="D140" s="8">
        <v>86.2</v>
      </c>
      <c r="E140" s="8">
        <v>86.2</v>
      </c>
      <c r="F140" s="8">
        <f t="shared" si="26"/>
        <v>100</v>
      </c>
      <c r="G140" s="26">
        <f t="shared" si="27"/>
        <v>49.59723820483314</v>
      </c>
      <c r="H140" s="8"/>
      <c r="I140" s="51"/>
    </row>
    <row r="141" spans="1:9" ht="29.25" thickBot="1" x14ac:dyDescent="0.3">
      <c r="A141" s="48"/>
      <c r="B141" s="14" t="s">
        <v>79</v>
      </c>
      <c r="C141" s="22">
        <v>197.6</v>
      </c>
      <c r="D141" s="22">
        <v>415</v>
      </c>
      <c r="E141" s="22">
        <v>415</v>
      </c>
      <c r="F141" s="8">
        <f t="shared" si="26"/>
        <v>100</v>
      </c>
      <c r="G141" s="26">
        <f t="shared" si="27"/>
        <v>210.02024291497978</v>
      </c>
      <c r="H141" s="8"/>
      <c r="I141" s="51"/>
    </row>
    <row r="142" spans="1:9" ht="29.25" thickBot="1" x14ac:dyDescent="0.3">
      <c r="A142" s="49"/>
      <c r="B142" s="23" t="s">
        <v>32</v>
      </c>
      <c r="C142" s="4">
        <v>212.7</v>
      </c>
      <c r="D142" s="4">
        <v>330.5</v>
      </c>
      <c r="E142" s="4">
        <v>325</v>
      </c>
      <c r="F142" s="6">
        <f t="shared" si="26"/>
        <v>98.335854765506809</v>
      </c>
      <c r="G142" s="25">
        <f t="shared" ref="G142:G145" si="28">E142/C142*100</f>
        <v>152.79736718382699</v>
      </c>
      <c r="H142" s="4"/>
      <c r="I142" s="52"/>
    </row>
    <row r="143" spans="1:9" ht="36" customHeight="1" thickBot="1" x14ac:dyDescent="0.3">
      <c r="A143" s="45" t="s">
        <v>80</v>
      </c>
      <c r="B143" s="46"/>
      <c r="C143" s="36">
        <v>69.8</v>
      </c>
      <c r="D143" s="36">
        <v>149</v>
      </c>
      <c r="E143" s="4"/>
      <c r="F143" s="22">
        <f t="shared" si="26"/>
        <v>0</v>
      </c>
      <c r="G143" s="25">
        <v>0</v>
      </c>
      <c r="H143" s="4"/>
      <c r="I143" s="4"/>
    </row>
    <row r="144" spans="1:9" ht="15.75" thickBot="1" x14ac:dyDescent="0.3">
      <c r="A144" s="45" t="s">
        <v>81</v>
      </c>
      <c r="B144" s="46"/>
      <c r="C144" s="36">
        <v>99</v>
      </c>
      <c r="D144" s="36">
        <v>55.6</v>
      </c>
      <c r="E144" s="4"/>
      <c r="F144" s="22">
        <f t="shared" si="26"/>
        <v>0</v>
      </c>
      <c r="G144" s="6">
        <v>0</v>
      </c>
      <c r="H144" s="4"/>
      <c r="I144" s="4"/>
    </row>
    <row r="145" spans="1:9" ht="30" customHeight="1" thickBot="1" x14ac:dyDescent="0.3">
      <c r="A145" s="45" t="s">
        <v>91</v>
      </c>
      <c r="B145" s="46"/>
      <c r="C145" s="36">
        <v>264.7</v>
      </c>
      <c r="D145" s="36">
        <v>368.5</v>
      </c>
      <c r="E145" s="4">
        <v>597.70000000000005</v>
      </c>
      <c r="F145" s="25">
        <f t="shared" si="26"/>
        <v>162.19810040705565</v>
      </c>
      <c r="G145" s="25">
        <f t="shared" si="28"/>
        <v>225.80279561768043</v>
      </c>
      <c r="H145" s="4"/>
      <c r="I145" s="4"/>
    </row>
    <row r="146" spans="1:9" ht="61.5" customHeight="1" thickBot="1" x14ac:dyDescent="0.3">
      <c r="A146" s="15">
        <v>320</v>
      </c>
      <c r="B146" s="16" t="s">
        <v>82</v>
      </c>
      <c r="C146" s="36"/>
      <c r="D146" s="36"/>
      <c r="E146" s="4"/>
      <c r="F146" s="22">
        <v>0</v>
      </c>
      <c r="G146" s="22"/>
      <c r="H146" s="4"/>
      <c r="I146" s="4"/>
    </row>
    <row r="147" spans="1:9" ht="57.75" thickBot="1" x14ac:dyDescent="0.3">
      <c r="A147" s="47">
        <v>340</v>
      </c>
      <c r="B147" s="11" t="s">
        <v>83</v>
      </c>
      <c r="C147" s="43">
        <f>C148+C149+C151+C150</f>
        <v>3747.62</v>
      </c>
      <c r="D147" s="21">
        <f>D148+D149+D151+D150</f>
        <v>4431.3999999999996</v>
      </c>
      <c r="E147" s="21">
        <f>E148+E149+E151+E150</f>
        <v>4179.1000000000004</v>
      </c>
      <c r="F147" s="13">
        <f t="shared" si="26"/>
        <v>94.306539694001913</v>
      </c>
      <c r="G147" s="13">
        <f>E147/C147*100</f>
        <v>111.51344053025656</v>
      </c>
      <c r="H147" s="28"/>
      <c r="I147" s="50"/>
    </row>
    <row r="148" spans="1:9" ht="29.25" thickBot="1" x14ac:dyDescent="0.3">
      <c r="A148" s="48"/>
      <c r="B148" s="23" t="s">
        <v>30</v>
      </c>
      <c r="C148" s="28">
        <v>249.4</v>
      </c>
      <c r="D148" s="28">
        <v>343.5</v>
      </c>
      <c r="E148" s="28">
        <v>343.5</v>
      </c>
      <c r="F148" s="26">
        <f>E148/D148*100</f>
        <v>100</v>
      </c>
      <c r="G148" s="26">
        <f t="shared" ref="G148:G151" si="29">E148/C148*100</f>
        <v>137.73055332798717</v>
      </c>
      <c r="H148" s="8"/>
      <c r="I148" s="51"/>
    </row>
    <row r="149" spans="1:9" ht="29.25" thickBot="1" x14ac:dyDescent="0.3">
      <c r="A149" s="48"/>
      <c r="B149" s="14" t="s">
        <v>31</v>
      </c>
      <c r="C149" s="8">
        <v>74.3</v>
      </c>
      <c r="D149" s="8">
        <v>176.8</v>
      </c>
      <c r="E149" s="8">
        <v>176.8</v>
      </c>
      <c r="F149" s="6">
        <f t="shared" ref="F149:F151" si="30">E149/D149*100</f>
        <v>100</v>
      </c>
      <c r="G149" s="26">
        <f t="shared" si="29"/>
        <v>237.95423956931364</v>
      </c>
      <c r="H149" s="8"/>
      <c r="I149" s="51"/>
    </row>
    <row r="150" spans="1:9" ht="29.25" thickBot="1" x14ac:dyDescent="0.3">
      <c r="A150" s="48"/>
      <c r="B150" s="23" t="s">
        <v>79</v>
      </c>
      <c r="C150" s="28"/>
      <c r="D150" s="28"/>
      <c r="E150" s="28"/>
      <c r="F150" s="26">
        <v>0</v>
      </c>
      <c r="G150" s="26"/>
      <c r="H150" s="8"/>
      <c r="I150" s="51"/>
    </row>
    <row r="151" spans="1:9" ht="29.25" thickBot="1" x14ac:dyDescent="0.3">
      <c r="A151" s="49"/>
      <c r="B151" s="15" t="s">
        <v>32</v>
      </c>
      <c r="C151" s="4">
        <v>3423.92</v>
      </c>
      <c r="D151" s="4">
        <v>3911.1</v>
      </c>
      <c r="E151" s="4">
        <v>3658.8</v>
      </c>
      <c r="F151" s="6">
        <f t="shared" si="30"/>
        <v>93.549129400935811</v>
      </c>
      <c r="G151" s="26">
        <f t="shared" si="29"/>
        <v>106.85997336386363</v>
      </c>
      <c r="H151" s="4"/>
      <c r="I151" s="52"/>
    </row>
    <row r="152" spans="1:9" ht="33" customHeight="1" thickBot="1" x14ac:dyDescent="0.3">
      <c r="A152" s="53" t="s">
        <v>84</v>
      </c>
      <c r="B152" s="54"/>
      <c r="C152" s="36"/>
      <c r="D152" s="36"/>
      <c r="E152" s="36"/>
      <c r="F152" s="25"/>
      <c r="G152" s="17"/>
      <c r="H152" s="4"/>
      <c r="I152" s="4"/>
    </row>
    <row r="153" spans="1:9" ht="29.25" customHeight="1" thickBot="1" x14ac:dyDescent="0.3">
      <c r="A153" s="45" t="s">
        <v>85</v>
      </c>
      <c r="B153" s="46"/>
      <c r="C153" s="36"/>
      <c r="D153" s="36"/>
      <c r="E153" s="36"/>
      <c r="F153" s="17"/>
      <c r="G153" s="17"/>
      <c r="H153" s="4"/>
      <c r="I153" s="4"/>
    </row>
    <row r="154" spans="1:9" ht="21.6" customHeight="1" thickBot="1" x14ac:dyDescent="0.3">
      <c r="A154" s="45" t="s">
        <v>86</v>
      </c>
      <c r="B154" s="46"/>
      <c r="C154" s="36">
        <v>92.8</v>
      </c>
      <c r="D154" s="36">
        <v>269</v>
      </c>
      <c r="E154" s="36">
        <v>200.6</v>
      </c>
      <c r="F154" s="17">
        <f>E154/D154*100</f>
        <v>74.572490706319712</v>
      </c>
      <c r="G154" s="17">
        <f>E154/C154*100</f>
        <v>216.16379310344826</v>
      </c>
      <c r="H154" s="4"/>
      <c r="I154" s="4"/>
    </row>
    <row r="155" spans="1:9" ht="30" customHeight="1" thickBot="1" x14ac:dyDescent="0.3">
      <c r="A155" s="45" t="s">
        <v>87</v>
      </c>
      <c r="B155" s="46"/>
      <c r="C155" s="36"/>
      <c r="D155" s="36"/>
      <c r="E155" s="36"/>
      <c r="F155" s="17">
        <v>0</v>
      </c>
      <c r="G155" s="17">
        <v>0</v>
      </c>
      <c r="H155" s="4"/>
      <c r="I155" s="4"/>
    </row>
    <row r="156" spans="1:9" ht="15.75" thickBot="1" x14ac:dyDescent="0.3">
      <c r="A156" s="45" t="s">
        <v>88</v>
      </c>
      <c r="B156" s="46"/>
      <c r="C156" s="36">
        <v>55.3</v>
      </c>
      <c r="D156" s="36">
        <v>20.399999999999999</v>
      </c>
      <c r="E156" s="36">
        <v>26</v>
      </c>
      <c r="F156" s="17">
        <f t="shared" ref="F156:F157" si="31">E156/D156*100</f>
        <v>127.45098039215688</v>
      </c>
      <c r="G156" s="17">
        <f t="shared" ref="G156" si="32">E156/C156*100</f>
        <v>47.016274864376136</v>
      </c>
      <c r="H156" s="4"/>
      <c r="I156" s="4"/>
    </row>
    <row r="157" spans="1:9" ht="36" customHeight="1" thickBot="1" x14ac:dyDescent="0.3">
      <c r="A157" s="45" t="s">
        <v>89</v>
      </c>
      <c r="B157" s="46"/>
      <c r="C157" s="36">
        <v>4097.1000000000004</v>
      </c>
      <c r="D157" s="36">
        <v>3989.5</v>
      </c>
      <c r="E157" s="36">
        <v>3952.5</v>
      </c>
      <c r="F157" s="17">
        <f t="shared" si="31"/>
        <v>99.072565484396549</v>
      </c>
      <c r="G157" s="17">
        <f t="shared" ref="G157" si="33">E157/C157*100</f>
        <v>96.470674379439103</v>
      </c>
      <c r="H157" s="4"/>
      <c r="I157" s="4"/>
    </row>
    <row r="158" spans="1:9" ht="18" x14ac:dyDescent="0.25">
      <c r="A158" s="42" t="s">
        <v>90</v>
      </c>
    </row>
  </sheetData>
  <mergeCells count="124">
    <mergeCell ref="A1:I1"/>
    <mergeCell ref="A2:I2"/>
    <mergeCell ref="A3:I3"/>
    <mergeCell ref="A4:I4"/>
    <mergeCell ref="A5:I5"/>
    <mergeCell ref="A6:I6"/>
    <mergeCell ref="A14:B14"/>
    <mergeCell ref="A15:B15"/>
    <mergeCell ref="A16:B16"/>
    <mergeCell ref="A17:B17"/>
    <mergeCell ref="A18:B18"/>
    <mergeCell ref="A20:B20"/>
    <mergeCell ref="I7:I8"/>
    <mergeCell ref="A10:B10"/>
    <mergeCell ref="C10:I10"/>
    <mergeCell ref="A11:B11"/>
    <mergeCell ref="A12:B12"/>
    <mergeCell ref="A13:B13"/>
    <mergeCell ref="A7:A8"/>
    <mergeCell ref="B7:B8"/>
    <mergeCell ref="C7:C8"/>
    <mergeCell ref="D7:D8"/>
    <mergeCell ref="E7:E8"/>
    <mergeCell ref="H7:H8"/>
    <mergeCell ref="A34:A38"/>
    <mergeCell ref="I34:I38"/>
    <mergeCell ref="A39:A43"/>
    <mergeCell ref="I39:I43"/>
    <mergeCell ref="A45:A48"/>
    <mergeCell ref="I45:I48"/>
    <mergeCell ref="A21:A25"/>
    <mergeCell ref="I21:I25"/>
    <mergeCell ref="A26:A30"/>
    <mergeCell ref="I26:I30"/>
    <mergeCell ref="A32:B32"/>
    <mergeCell ref="A33:B33"/>
    <mergeCell ref="A50:A54"/>
    <mergeCell ref="I50:I54"/>
    <mergeCell ref="A55:B55"/>
    <mergeCell ref="A56:B56"/>
    <mergeCell ref="A57:B57"/>
    <mergeCell ref="A58:B61"/>
    <mergeCell ref="F58:F61"/>
    <mergeCell ref="G58:G61"/>
    <mergeCell ref="H58:H61"/>
    <mergeCell ref="I58:I61"/>
    <mergeCell ref="I67:I70"/>
    <mergeCell ref="A71:B74"/>
    <mergeCell ref="F71:F74"/>
    <mergeCell ref="G71:G74"/>
    <mergeCell ref="H71:H74"/>
    <mergeCell ref="I71:I74"/>
    <mergeCell ref="A62:B62"/>
    <mergeCell ref="A63:B63"/>
    <mergeCell ref="A64:B64"/>
    <mergeCell ref="A65:B65"/>
    <mergeCell ref="A66:B66"/>
    <mergeCell ref="A67:B70"/>
    <mergeCell ref="A75:B75"/>
    <mergeCell ref="A76:B76"/>
    <mergeCell ref="A77:B77"/>
    <mergeCell ref="A78:B78"/>
    <mergeCell ref="A79:B82"/>
    <mergeCell ref="F79:F82"/>
    <mergeCell ref="F67:F70"/>
    <mergeCell ref="G67:G70"/>
    <mergeCell ref="H67:H70"/>
    <mergeCell ref="A86:B86"/>
    <mergeCell ref="A87:B90"/>
    <mergeCell ref="F87:F90"/>
    <mergeCell ref="G87:G90"/>
    <mergeCell ref="H87:H90"/>
    <mergeCell ref="I87:I90"/>
    <mergeCell ref="G79:G82"/>
    <mergeCell ref="H79:H82"/>
    <mergeCell ref="I79:I82"/>
    <mergeCell ref="A83:B83"/>
    <mergeCell ref="A84:B84"/>
    <mergeCell ref="A85:B85"/>
    <mergeCell ref="D95:D96"/>
    <mergeCell ref="E95:E96"/>
    <mergeCell ref="F95:F96"/>
    <mergeCell ref="G95:G96"/>
    <mergeCell ref="H95:H96"/>
    <mergeCell ref="I95:I96"/>
    <mergeCell ref="A91:B91"/>
    <mergeCell ref="A92:B92"/>
    <mergeCell ref="A93:B93"/>
    <mergeCell ref="A94:B94"/>
    <mergeCell ref="A95:B96"/>
    <mergeCell ref="C95:C96"/>
    <mergeCell ref="A103:B103"/>
    <mergeCell ref="A105:A109"/>
    <mergeCell ref="I105:I109"/>
    <mergeCell ref="A110:B110"/>
    <mergeCell ref="A111:B111"/>
    <mergeCell ref="A112:B112"/>
    <mergeCell ref="A97:B97"/>
    <mergeCell ref="A98:B98"/>
    <mergeCell ref="A99:B99"/>
    <mergeCell ref="A100:B100"/>
    <mergeCell ref="A101:B101"/>
    <mergeCell ref="A102:B102"/>
    <mergeCell ref="A133:A137"/>
    <mergeCell ref="I133:I137"/>
    <mergeCell ref="A138:A142"/>
    <mergeCell ref="I138:I142"/>
    <mergeCell ref="A143:B143"/>
    <mergeCell ref="A144:B144"/>
    <mergeCell ref="A113:B113"/>
    <mergeCell ref="A114:A118"/>
    <mergeCell ref="I114:I118"/>
    <mergeCell ref="A124:A128"/>
    <mergeCell ref="I124:I128"/>
    <mergeCell ref="A129:A132"/>
    <mergeCell ref="A155:B155"/>
    <mergeCell ref="A156:B156"/>
    <mergeCell ref="A157:B157"/>
    <mergeCell ref="A145:B145"/>
    <mergeCell ref="A147:A151"/>
    <mergeCell ref="I147:I151"/>
    <mergeCell ref="A152:B152"/>
    <mergeCell ref="A153:B153"/>
    <mergeCell ref="A154:B154"/>
  </mergeCells>
  <hyperlinks>
    <hyperlink ref="H7" location="P909" display="P909"/>
    <hyperlink ref="I7" location="P909" display="P909"/>
  </hyperlink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2025-02-13T07:30:53Z</dcterms:modified>
</cp:coreProperties>
</file>